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uspendu\Desktop\"/>
    </mc:Choice>
  </mc:AlternateContent>
  <bookViews>
    <workbookView xWindow="0" yWindow="0" windowWidth="20490" windowHeight="7755"/>
  </bookViews>
  <sheets>
    <sheet name="Employee List" sheetId="1" r:id="rId1"/>
    <sheet name="Pivot" sheetId="2" r:id="rId2"/>
  </sheets>
  <definedNames>
    <definedName name="_xlnm._FilterDatabase" localSheetId="0" hidden="1">'Employee List'!$A$1:$Q$52</definedName>
  </definedNames>
  <calcPr calcId="152511"/>
  <pivotCaches>
    <pivotCache cacheId="0" r:id="rId3"/>
    <pivotCache cacheId="1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2" i="1" l="1"/>
  <c r="N52" i="1"/>
  <c r="P52" i="1" s="1"/>
  <c r="M52" i="1"/>
  <c r="L52" i="1"/>
  <c r="I52" i="1"/>
  <c r="H52" i="1"/>
  <c r="G52" i="1"/>
  <c r="O51" i="1"/>
  <c r="L51" i="1"/>
  <c r="N51" i="1" s="1"/>
  <c r="P51" i="1" s="1"/>
  <c r="I51" i="1"/>
  <c r="H51" i="1"/>
  <c r="G51" i="1"/>
  <c r="L50" i="1"/>
  <c r="I50" i="1"/>
  <c r="H50" i="1"/>
  <c r="G50" i="1"/>
  <c r="N49" i="1"/>
  <c r="P49" i="1" s="1"/>
  <c r="M49" i="1"/>
  <c r="Q49" i="1" s="1"/>
  <c r="L49" i="1"/>
  <c r="O49" i="1" s="1"/>
  <c r="I49" i="1"/>
  <c r="H49" i="1"/>
  <c r="G49" i="1"/>
  <c r="O48" i="1"/>
  <c r="N48" i="1"/>
  <c r="P48" i="1" s="1"/>
  <c r="M48" i="1"/>
  <c r="L48" i="1"/>
  <c r="I48" i="1"/>
  <c r="H48" i="1"/>
  <c r="G48" i="1"/>
  <c r="O47" i="1"/>
  <c r="L47" i="1"/>
  <c r="N47" i="1" s="1"/>
  <c r="P47" i="1" s="1"/>
  <c r="I47" i="1"/>
  <c r="H47" i="1"/>
  <c r="G47" i="1"/>
  <c r="L46" i="1"/>
  <c r="I46" i="1"/>
  <c r="H46" i="1"/>
  <c r="G46" i="1"/>
  <c r="N45" i="1"/>
  <c r="P45" i="1" s="1"/>
  <c r="M45" i="1"/>
  <c r="Q45" i="1" s="1"/>
  <c r="L45" i="1"/>
  <c r="O45" i="1" s="1"/>
  <c r="I45" i="1"/>
  <c r="H45" i="1"/>
  <c r="G45" i="1"/>
  <c r="O44" i="1"/>
  <c r="N44" i="1"/>
  <c r="P44" i="1" s="1"/>
  <c r="M44" i="1"/>
  <c r="L44" i="1"/>
  <c r="I44" i="1"/>
  <c r="H44" i="1"/>
  <c r="G44" i="1"/>
  <c r="O43" i="1"/>
  <c r="L43" i="1"/>
  <c r="N43" i="1" s="1"/>
  <c r="P43" i="1" s="1"/>
  <c r="I43" i="1"/>
  <c r="H43" i="1"/>
  <c r="G43" i="1"/>
  <c r="L42" i="1"/>
  <c r="I42" i="1"/>
  <c r="H42" i="1"/>
  <c r="G42" i="1"/>
  <c r="N41" i="1"/>
  <c r="P41" i="1" s="1"/>
  <c r="M41" i="1"/>
  <c r="L41" i="1"/>
  <c r="O41" i="1" s="1"/>
  <c r="Q41" i="1" s="1"/>
  <c r="I41" i="1"/>
  <c r="H41" i="1"/>
  <c r="G41" i="1"/>
  <c r="O40" i="1"/>
  <c r="N40" i="1"/>
  <c r="P40" i="1" s="1"/>
  <c r="M40" i="1"/>
  <c r="L40" i="1"/>
  <c r="I40" i="1"/>
  <c r="H40" i="1"/>
  <c r="G40" i="1"/>
  <c r="O39" i="1"/>
  <c r="L39" i="1"/>
  <c r="N39" i="1" s="1"/>
  <c r="P39" i="1" s="1"/>
  <c r="I39" i="1"/>
  <c r="H39" i="1"/>
  <c r="G39" i="1"/>
  <c r="L38" i="1"/>
  <c r="I38" i="1"/>
  <c r="H38" i="1"/>
  <c r="G38" i="1"/>
  <c r="Q37" i="1"/>
  <c r="N37" i="1"/>
  <c r="P37" i="1" s="1"/>
  <c r="M37" i="1"/>
  <c r="L37" i="1"/>
  <c r="O37" i="1" s="1"/>
  <c r="I37" i="1"/>
  <c r="H37" i="1"/>
  <c r="G37" i="1"/>
  <c r="O36" i="1"/>
  <c r="N36" i="1"/>
  <c r="P36" i="1" s="1"/>
  <c r="M36" i="1"/>
  <c r="L36" i="1"/>
  <c r="I36" i="1"/>
  <c r="H36" i="1"/>
  <c r="G36" i="1"/>
  <c r="O35" i="1"/>
  <c r="L35" i="1"/>
  <c r="N35" i="1" s="1"/>
  <c r="P35" i="1" s="1"/>
  <c r="I35" i="1"/>
  <c r="H35" i="1"/>
  <c r="G35" i="1"/>
  <c r="L34" i="1"/>
  <c r="I34" i="1"/>
  <c r="H34" i="1"/>
  <c r="G34" i="1"/>
  <c r="Q33" i="1"/>
  <c r="N33" i="1"/>
  <c r="P33" i="1" s="1"/>
  <c r="M33" i="1"/>
  <c r="L33" i="1"/>
  <c r="O33" i="1" s="1"/>
  <c r="I33" i="1"/>
  <c r="H33" i="1"/>
  <c r="G33" i="1"/>
  <c r="O32" i="1"/>
  <c r="N32" i="1"/>
  <c r="P32" i="1" s="1"/>
  <c r="M32" i="1"/>
  <c r="L32" i="1"/>
  <c r="I32" i="1"/>
  <c r="H32" i="1"/>
  <c r="G32" i="1"/>
  <c r="O31" i="1"/>
  <c r="L31" i="1"/>
  <c r="N31" i="1" s="1"/>
  <c r="P31" i="1" s="1"/>
  <c r="I31" i="1"/>
  <c r="H31" i="1"/>
  <c r="G31" i="1"/>
  <c r="L30" i="1"/>
  <c r="I30" i="1"/>
  <c r="H30" i="1"/>
  <c r="G30" i="1"/>
  <c r="Q29" i="1"/>
  <c r="N29" i="1"/>
  <c r="P29" i="1" s="1"/>
  <c r="M29" i="1"/>
  <c r="L29" i="1"/>
  <c r="O29" i="1" s="1"/>
  <c r="I29" i="1"/>
  <c r="H29" i="1"/>
  <c r="G29" i="1"/>
  <c r="O28" i="1"/>
  <c r="N28" i="1"/>
  <c r="P28" i="1" s="1"/>
  <c r="M28" i="1"/>
  <c r="L28" i="1"/>
  <c r="I28" i="1"/>
  <c r="H28" i="1"/>
  <c r="G28" i="1"/>
  <c r="O27" i="1"/>
  <c r="L27" i="1"/>
  <c r="N27" i="1" s="1"/>
  <c r="P27" i="1" s="1"/>
  <c r="I27" i="1"/>
  <c r="H27" i="1"/>
  <c r="G27" i="1"/>
  <c r="L26" i="1"/>
  <c r="I26" i="1"/>
  <c r="H26" i="1"/>
  <c r="G26" i="1"/>
  <c r="Q25" i="1"/>
  <c r="N25" i="1"/>
  <c r="P25" i="1" s="1"/>
  <c r="M25" i="1"/>
  <c r="L25" i="1"/>
  <c r="O25" i="1" s="1"/>
  <c r="I25" i="1"/>
  <c r="H25" i="1"/>
  <c r="G25" i="1"/>
  <c r="O24" i="1"/>
  <c r="N24" i="1"/>
  <c r="P24" i="1" s="1"/>
  <c r="M24" i="1"/>
  <c r="L24" i="1"/>
  <c r="I24" i="1"/>
  <c r="H24" i="1"/>
  <c r="G24" i="1"/>
  <c r="O23" i="1"/>
  <c r="L23" i="1"/>
  <c r="N23" i="1" s="1"/>
  <c r="P23" i="1" s="1"/>
  <c r="I23" i="1"/>
  <c r="H23" i="1"/>
  <c r="G23" i="1"/>
  <c r="L22" i="1"/>
  <c r="I22" i="1"/>
  <c r="H22" i="1"/>
  <c r="G22" i="1"/>
  <c r="Q21" i="1"/>
  <c r="N21" i="1"/>
  <c r="P21" i="1" s="1"/>
  <c r="M21" i="1"/>
  <c r="L21" i="1"/>
  <c r="O21" i="1" s="1"/>
  <c r="I21" i="1"/>
  <c r="H21" i="1"/>
  <c r="G21" i="1"/>
  <c r="O20" i="1"/>
  <c r="N20" i="1"/>
  <c r="P20" i="1" s="1"/>
  <c r="M20" i="1"/>
  <c r="L20" i="1"/>
  <c r="I20" i="1"/>
  <c r="H20" i="1"/>
  <c r="G20" i="1"/>
  <c r="L19" i="1"/>
  <c r="I19" i="1"/>
  <c r="H19" i="1"/>
  <c r="G19" i="1"/>
  <c r="L18" i="1"/>
  <c r="M18" i="1" s="1"/>
  <c r="I18" i="1"/>
  <c r="H18" i="1"/>
  <c r="G18" i="1"/>
  <c r="N17" i="1"/>
  <c r="P17" i="1" s="1"/>
  <c r="M17" i="1"/>
  <c r="L17" i="1"/>
  <c r="O17" i="1" s="1"/>
  <c r="I17" i="1"/>
  <c r="H17" i="1"/>
  <c r="G17" i="1"/>
  <c r="O16" i="1"/>
  <c r="N16" i="1"/>
  <c r="P16" i="1" s="1"/>
  <c r="M16" i="1"/>
  <c r="Q16" i="1" s="1"/>
  <c r="L16" i="1"/>
  <c r="I16" i="1"/>
  <c r="H16" i="1"/>
  <c r="G16" i="1"/>
  <c r="L15" i="1"/>
  <c r="O15" i="1" s="1"/>
  <c r="I15" i="1"/>
  <c r="H15" i="1"/>
  <c r="G15" i="1"/>
  <c r="L14" i="1"/>
  <c r="I14" i="1"/>
  <c r="H14" i="1"/>
  <c r="G14" i="1"/>
  <c r="N13" i="1"/>
  <c r="P13" i="1" s="1"/>
  <c r="M13" i="1"/>
  <c r="Q13" i="1" s="1"/>
  <c r="L13" i="1"/>
  <c r="O13" i="1" s="1"/>
  <c r="I13" i="1"/>
  <c r="H13" i="1"/>
  <c r="G13" i="1"/>
  <c r="O12" i="1"/>
  <c r="N12" i="1"/>
  <c r="P12" i="1" s="1"/>
  <c r="M12" i="1"/>
  <c r="Q12" i="1" s="1"/>
  <c r="L12" i="1"/>
  <c r="I12" i="1"/>
  <c r="H12" i="1"/>
  <c r="G12" i="1"/>
  <c r="L11" i="1"/>
  <c r="I11" i="1"/>
  <c r="H11" i="1"/>
  <c r="G11" i="1"/>
  <c r="M10" i="1"/>
  <c r="L10" i="1"/>
  <c r="I10" i="1"/>
  <c r="H10" i="1"/>
  <c r="G10" i="1"/>
  <c r="N9" i="1"/>
  <c r="P9" i="1" s="1"/>
  <c r="M9" i="1"/>
  <c r="Q9" i="1" s="1"/>
  <c r="L9" i="1"/>
  <c r="O9" i="1" s="1"/>
  <c r="I9" i="1"/>
  <c r="H9" i="1"/>
  <c r="G9" i="1"/>
  <c r="O8" i="1"/>
  <c r="N8" i="1"/>
  <c r="P8" i="1" s="1"/>
  <c r="M8" i="1"/>
  <c r="L8" i="1"/>
  <c r="I8" i="1"/>
  <c r="H8" i="1"/>
  <c r="G8" i="1"/>
  <c r="O7" i="1"/>
  <c r="L7" i="1"/>
  <c r="I7" i="1"/>
  <c r="H7" i="1"/>
  <c r="G7" i="1"/>
  <c r="L6" i="1"/>
  <c r="I6" i="1"/>
  <c r="H6" i="1"/>
  <c r="G6" i="1"/>
  <c r="Q5" i="1"/>
  <c r="N5" i="1"/>
  <c r="P5" i="1" s="1"/>
  <c r="M5" i="1"/>
  <c r="L5" i="1"/>
  <c r="O5" i="1" s="1"/>
  <c r="I5" i="1"/>
  <c r="H5" i="1"/>
  <c r="G5" i="1"/>
  <c r="O4" i="1"/>
  <c r="N4" i="1"/>
  <c r="P4" i="1" s="1"/>
  <c r="M4" i="1"/>
  <c r="L4" i="1"/>
  <c r="I4" i="1"/>
  <c r="H4" i="1"/>
  <c r="G4" i="1"/>
  <c r="L3" i="1"/>
  <c r="O3" i="1" s="1"/>
  <c r="I3" i="1"/>
  <c r="H3" i="1"/>
  <c r="G3" i="1"/>
  <c r="L2" i="1"/>
  <c r="I2" i="1"/>
  <c r="H2" i="1"/>
  <c r="G2" i="1"/>
  <c r="O6" i="1" l="1"/>
  <c r="N6" i="1"/>
  <c r="P6" i="1" s="1"/>
  <c r="O2" i="1"/>
  <c r="N2" i="1"/>
  <c r="P2" i="1" s="1"/>
  <c r="M6" i="1"/>
  <c r="M2" i="1"/>
  <c r="Q8" i="1"/>
  <c r="N11" i="1"/>
  <c r="P11" i="1" s="1"/>
  <c r="M11" i="1"/>
  <c r="Q11" i="1" s="1"/>
  <c r="O14" i="1"/>
  <c r="N14" i="1"/>
  <c r="P14" i="1" s="1"/>
  <c r="Q4" i="1"/>
  <c r="Q6" i="1"/>
  <c r="N7" i="1"/>
  <c r="P7" i="1" s="1"/>
  <c r="M7" i="1"/>
  <c r="O10" i="1"/>
  <c r="N10" i="1"/>
  <c r="P10" i="1" s="1"/>
  <c r="O11" i="1"/>
  <c r="M14" i="1"/>
  <c r="Q20" i="1"/>
  <c r="Q24" i="1"/>
  <c r="Q28" i="1"/>
  <c r="Q32" i="1"/>
  <c r="Q36" i="1"/>
  <c r="Q40" i="1"/>
  <c r="Q44" i="1"/>
  <c r="Q48" i="1"/>
  <c r="Q52" i="1"/>
  <c r="N3" i="1"/>
  <c r="P3" i="1" s="1"/>
  <c r="M3" i="1"/>
  <c r="N19" i="1"/>
  <c r="P19" i="1" s="1"/>
  <c r="M19" i="1"/>
  <c r="O22" i="1"/>
  <c r="N22" i="1"/>
  <c r="P22" i="1" s="1"/>
  <c r="Q22" i="1"/>
  <c r="M22" i="1"/>
  <c r="O26" i="1"/>
  <c r="N26" i="1"/>
  <c r="P26" i="1" s="1"/>
  <c r="Q26" i="1"/>
  <c r="M26" i="1"/>
  <c r="O30" i="1"/>
  <c r="N30" i="1"/>
  <c r="P30" i="1" s="1"/>
  <c r="Q30" i="1"/>
  <c r="M30" i="1"/>
  <c r="O34" i="1"/>
  <c r="N34" i="1"/>
  <c r="P34" i="1" s="1"/>
  <c r="Q34" i="1"/>
  <c r="M34" i="1"/>
  <c r="O38" i="1"/>
  <c r="N38" i="1"/>
  <c r="P38" i="1" s="1"/>
  <c r="Q38" i="1"/>
  <c r="M38" i="1"/>
  <c r="O42" i="1"/>
  <c r="N42" i="1"/>
  <c r="P42" i="1" s="1"/>
  <c r="Q42" i="1"/>
  <c r="M42" i="1"/>
  <c r="O46" i="1"/>
  <c r="N46" i="1"/>
  <c r="P46" i="1" s="1"/>
  <c r="Q46" i="1"/>
  <c r="M46" i="1"/>
  <c r="O50" i="1"/>
  <c r="N50" i="1"/>
  <c r="P50" i="1" s="1"/>
  <c r="Q50" i="1"/>
  <c r="M50" i="1"/>
  <c r="N15" i="1"/>
  <c r="P15" i="1" s="1"/>
  <c r="M15" i="1"/>
  <c r="Q15" i="1" s="1"/>
  <c r="Q17" i="1"/>
  <c r="O18" i="1"/>
  <c r="N18" i="1"/>
  <c r="P18" i="1" s="1"/>
  <c r="O19" i="1"/>
  <c r="Q19" i="1" s="1"/>
  <c r="M23" i="1"/>
  <c r="Q23" i="1" s="1"/>
  <c r="M27" i="1"/>
  <c r="Q27" i="1"/>
  <c r="M31" i="1"/>
  <c r="Q31" i="1" s="1"/>
  <c r="M35" i="1"/>
  <c r="Q35" i="1"/>
  <c r="M39" i="1"/>
  <c r="Q39" i="1" s="1"/>
  <c r="M43" i="1"/>
  <c r="Q43" i="1"/>
  <c r="M47" i="1"/>
  <c r="Q47" i="1" s="1"/>
  <c r="M51" i="1"/>
  <c r="Q51" i="1"/>
  <c r="Q10" i="1" l="1"/>
  <c r="Q2" i="1"/>
  <c r="Q14" i="1"/>
  <c r="Q3" i="1"/>
  <c r="Q7" i="1"/>
  <c r="Q18" i="1"/>
</calcChain>
</file>

<file path=xl/sharedStrings.xml><?xml version="1.0" encoding="utf-8"?>
<sst xmlns="http://schemas.openxmlformats.org/spreadsheetml/2006/main" count="254" uniqueCount="101">
  <si>
    <t>S No.</t>
  </si>
  <si>
    <t>Emp. Code</t>
  </si>
  <si>
    <t>Emp Name</t>
  </si>
  <si>
    <t>Department</t>
  </si>
  <si>
    <t>Gender</t>
  </si>
  <si>
    <t>DOB</t>
  </si>
  <si>
    <t>Upcoming Birthdays this Month</t>
  </si>
  <si>
    <t>Birthday Today</t>
  </si>
  <si>
    <t>Age</t>
  </si>
  <si>
    <t>Cadre</t>
  </si>
  <si>
    <t>Gross Pay</t>
  </si>
  <si>
    <t>Basic Pay</t>
  </si>
  <si>
    <t>Flexi Pay</t>
  </si>
  <si>
    <t>PF Employee</t>
  </si>
  <si>
    <t>PF Employer</t>
  </si>
  <si>
    <t>Net Pay</t>
  </si>
  <si>
    <t>CTC</t>
  </si>
  <si>
    <t>Sachin Kumar</t>
  </si>
  <si>
    <t>SURVEYING</t>
  </si>
  <si>
    <t>Male</t>
  </si>
  <si>
    <t>M1</t>
  </si>
  <si>
    <t>Young Lashley</t>
  </si>
  <si>
    <t>E4</t>
  </si>
  <si>
    <t>Shi Kuam</t>
  </si>
  <si>
    <t>MECHANICAL EXECUTION</t>
  </si>
  <si>
    <t>Female</t>
  </si>
  <si>
    <t>Nancy Smith</t>
  </si>
  <si>
    <t>M2</t>
  </si>
  <si>
    <t>Poonam Pandey</t>
  </si>
  <si>
    <t>HEAD OFFICE</t>
  </si>
  <si>
    <t>Zin Yenchao</t>
  </si>
  <si>
    <t>Peter Parker</t>
  </si>
  <si>
    <t>Kim Kardesian</t>
  </si>
  <si>
    <t>Anand Sharma</t>
  </si>
  <si>
    <t>PLANNING</t>
  </si>
  <si>
    <t>Kamran Akmal</t>
  </si>
  <si>
    <t>Anand Rao</t>
  </si>
  <si>
    <t>QUALITY CONTROL</t>
  </si>
  <si>
    <t>E3</t>
  </si>
  <si>
    <t>Antonio Gonzalvez</t>
  </si>
  <si>
    <t>Parineeti Chopra</t>
  </si>
  <si>
    <t>ACCOUNTS</t>
  </si>
  <si>
    <t>Ajmal Khan</t>
  </si>
  <si>
    <t>Juhi Chawla</t>
  </si>
  <si>
    <t>COMMERCIAL</t>
  </si>
  <si>
    <t>Yuvraj Singh</t>
  </si>
  <si>
    <t>PLANT MACHINERY</t>
  </si>
  <si>
    <t>Priyanka Chopra</t>
  </si>
  <si>
    <t>HR ADMIN</t>
  </si>
  <si>
    <t>Shahrukh Khan</t>
  </si>
  <si>
    <t>Deepika Padukon</t>
  </si>
  <si>
    <t>Vinod Singh</t>
  </si>
  <si>
    <t>David parker</t>
  </si>
  <si>
    <t>CIVIL EXECUTION</t>
  </si>
  <si>
    <t>Akash Chopra</t>
  </si>
  <si>
    <t>Greg Chappel</t>
  </si>
  <si>
    <t>Lita Cena</t>
  </si>
  <si>
    <t>Ashley Monny</t>
  </si>
  <si>
    <t>Neetu Kumari</t>
  </si>
  <si>
    <t>E2</t>
  </si>
  <si>
    <t>Anupam Rao</t>
  </si>
  <si>
    <t>Kim Sharma</t>
  </si>
  <si>
    <t>Manish Gupta</t>
  </si>
  <si>
    <t>Antonio Martha</t>
  </si>
  <si>
    <t>Mario Zao</t>
  </si>
  <si>
    <t>Bruce Banner</t>
  </si>
  <si>
    <t>Jet Lee</t>
  </si>
  <si>
    <t>Will Smith</t>
  </si>
  <si>
    <t>Bruce Lee</t>
  </si>
  <si>
    <t>Priya Singh</t>
  </si>
  <si>
    <t>E1</t>
  </si>
  <si>
    <t>Jack paulo</t>
  </si>
  <si>
    <t>George Daniel</t>
  </si>
  <si>
    <t>Zakir Akhthar</t>
  </si>
  <si>
    <t>Greg Hogg</t>
  </si>
  <si>
    <t>Ajay Kumar</t>
  </si>
  <si>
    <t>Brad Pitt</t>
  </si>
  <si>
    <t>Robin Singh</t>
  </si>
  <si>
    <t>Angelina Jolie</t>
  </si>
  <si>
    <t>S4</t>
  </si>
  <si>
    <t>Ajay Sharma</t>
  </si>
  <si>
    <t>Steven Smith</t>
  </si>
  <si>
    <t>Pinky Chawla</t>
  </si>
  <si>
    <t>B N narayana</t>
  </si>
  <si>
    <t>S3</t>
  </si>
  <si>
    <t>Raju Kumar</t>
  </si>
  <si>
    <t>Bruce Wayne</t>
  </si>
  <si>
    <t>S2</t>
  </si>
  <si>
    <t>Santosh Singh</t>
  </si>
  <si>
    <t>Values</t>
  </si>
  <si>
    <t>Birthdays This Month</t>
  </si>
  <si>
    <t>Row Labels</t>
  </si>
  <si>
    <t>Sum of Gross Pay</t>
  </si>
  <si>
    <t>Sum of Basic Pay</t>
  </si>
  <si>
    <t>Sum of Flexi Pay</t>
  </si>
  <si>
    <t>Sum of PF Employee</t>
  </si>
  <si>
    <t>Sum of PF Employer</t>
  </si>
  <si>
    <t>Sum of Net Pay</t>
  </si>
  <si>
    <t>Sum of CTC</t>
  </si>
  <si>
    <t>Not This Month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</si>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</sst>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Rs.&quot;\ * #,##0.00_ ;_ &quot;Rs.&quot;\ * \-#,##0.00_ ;_ &quot;Rs.&quot;\ * &quot;-&quot;??_ ;_ @_ "/>
    <numFmt numFmtId="164" formatCode="dd/mmmm"/>
    <numFmt numFmtId="165" formatCode="_ [$Rs.-4009]\ * #,##0.00_ ;_ [$Rs.-4009]\ * \-#,##0.00_ ;_ [$Rs.-4009]\ * &quot;-&quot;??_ ;_ @_ "/>
    <numFmt numFmtId="166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4" fontId="0" fillId="0" borderId="1" xfId="0" applyNumberFormat="1" applyFill="1" applyBorder="1"/>
    <xf numFmtId="164" fontId="0" fillId="0" borderId="1" xfId="0" applyNumberFormat="1" applyFill="1" applyBorder="1"/>
    <xf numFmtId="166" fontId="0" fillId="0" borderId="1" xfId="0" applyNumberFormat="1" applyFill="1" applyBorder="1"/>
    <xf numFmtId="165" fontId="0" fillId="0" borderId="1" xfId="1" applyNumberFormat="1" applyFont="1" applyFill="1" applyBorder="1"/>
    <xf numFmtId="0" fontId="0" fillId="0" borderId="0" xfId="0" applyFill="1"/>
    <xf numFmtId="0" fontId="0" fillId="0" borderId="1" xfId="0" applyFont="1" applyFill="1" applyBorder="1"/>
    <xf numFmtId="0" fontId="2" fillId="0" borderId="1" xfId="0" applyFont="1" applyFill="1" applyBorder="1"/>
    <xf numFmtId="164" fontId="2" fillId="2" borderId="0" xfId="0" applyNumberFormat="1" applyFont="1" applyFill="1"/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left" indent="1"/>
    </xf>
    <xf numFmtId="0" fontId="0" fillId="0" borderId="0" xfId="0" pivotButton="1"/>
  </cellXfs>
  <cellStyles count="2">
    <cellStyle name="Currency" xfId="1" builtinId="4"/>
    <cellStyle name="Normal" xfId="0" builtinId="0"/>
  </cellStyles>
  <dxfs count="4">
    <dxf>
      <numFmt numFmtId="166" formatCode="0.0"/>
    </dxf>
    <dxf>
      <numFmt numFmtId="164" formatCode="dd/mmmm"/>
    </dxf>
    <dxf>
      <numFmt numFmtId="166" formatCode="0.0"/>
    </dxf>
    <dxf>
      <numFmt numFmtId="164" formatCode="dd/mmm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[excelabcd-employee_database.xlsx]Pivot!PivotTable1</c:name>
    <c:fmtId val="2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  <c:marker>
          <c:symbol val="circle"/>
          <c:size val="6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8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9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0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2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3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5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6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8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19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1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2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4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5"/>
        <c:spPr>
          <a:gradFill rotWithShape="1">
            <a:gsLst>
              <a:gs pos="0">
                <a:schemeClr val="accent1">
                  <a:satMod val="103000"/>
                  <a:lumMod val="102000"/>
                  <a:tint val="94000"/>
                </a:schemeClr>
              </a:gs>
              <a:gs pos="50000">
                <a:schemeClr val="accent1">
                  <a:satMod val="110000"/>
                  <a:lumMod val="100000"/>
                  <a:shade val="100000"/>
                </a:schemeClr>
              </a:gs>
              <a:gs pos="100000">
                <a:schemeClr val="accent1">
                  <a:lumMod val="99000"/>
                  <a:satMod val="120000"/>
                  <a:shade val="78000"/>
                </a:schemeClr>
              </a:gs>
            </a:gsLst>
            <a:lin ang="5400000" scaled="0"/>
          </a:gradFill>
          <a:ln>
            <a:noFill/>
          </a:ln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dLblPos val="inEnd"/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gradFill rotWithShape="1">
            <a:gsLst>
              <a:gs pos="0">
                <a:schemeClr val="accent1">
                  <a:shade val="51000"/>
                  <a:satMod val="130000"/>
                </a:schemeClr>
              </a:gs>
              <a:gs pos="80000">
                <a:schemeClr val="accent1">
                  <a:shade val="93000"/>
                  <a:satMod val="130000"/>
                </a:schemeClr>
              </a:gs>
              <a:gs pos="100000">
                <a:schemeClr val="accent1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  <c:pivotFmt>
        <c:idx val="27"/>
        <c:spPr>
          <a:gradFill rotWithShape="1">
            <a:gsLst>
              <a:gs pos="0">
                <a:schemeClr val="accent2">
                  <a:shade val="51000"/>
                  <a:satMod val="130000"/>
                </a:schemeClr>
              </a:gs>
              <a:gs pos="80000">
                <a:schemeClr val="accent2">
                  <a:shade val="93000"/>
                  <a:satMod val="130000"/>
                </a:schemeClr>
              </a:gs>
              <a:gs pos="100000">
                <a:schemeClr val="accent2">
                  <a:shade val="94000"/>
                  <a:satMod val="135000"/>
                </a:schemeClr>
              </a:gs>
            </a:gsLst>
            <a:lin ang="16200000" scaled="0"/>
          </a:gra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c:spPr>
      </c:pivotFmt>
    </c:pivotFmts>
    <c:plotArea>
      <c:layout/>
      <c:pieChart>
        <c:varyColors val="1"/>
        <c:ser>
          <c:idx val="0"/>
          <c:order val="0"/>
          <c:tx>
            <c:strRef>
              <c:f>Pivot!$B$1:$B$2</c:f>
              <c:strCache>
                <c:ptCount val="1"/>
                <c:pt idx="0">
                  <c:v>Sum of Gross Pay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Pivot!$A$3:$A$13</c:f>
              <c:strCache>
                <c:ptCount val="10"/>
                <c:pt idx="0">
                  <c:v>ACCOUNTS</c:v>
                </c:pt>
                <c:pt idx="1">
                  <c:v>CIVIL EXECUTION</c:v>
                </c:pt>
                <c:pt idx="2">
                  <c:v>COMMERCIAL</c:v>
                </c:pt>
                <c:pt idx="3">
                  <c:v>HEAD OFFICE</c:v>
                </c:pt>
                <c:pt idx="4">
                  <c:v>HR ADMIN</c:v>
                </c:pt>
                <c:pt idx="5">
                  <c:v>MECHANICAL EXECUTION</c:v>
                </c:pt>
                <c:pt idx="6">
                  <c:v>PLANNING</c:v>
                </c:pt>
                <c:pt idx="7">
                  <c:v>PLANT MACHINERY</c:v>
                </c:pt>
                <c:pt idx="8">
                  <c:v>QUALITY CONTROL</c:v>
                </c:pt>
                <c:pt idx="9">
                  <c:v>SURVEYING</c:v>
                </c:pt>
              </c:strCache>
            </c:strRef>
          </c:cat>
          <c:val>
            <c:numRef>
              <c:f>Pivot!$B$3:$B$13</c:f>
              <c:numCache>
                <c:formatCode>General</c:formatCode>
                <c:ptCount val="10"/>
                <c:pt idx="0">
                  <c:v>188330</c:v>
                </c:pt>
                <c:pt idx="1">
                  <c:v>370280</c:v>
                </c:pt>
                <c:pt idx="2">
                  <c:v>199670</c:v>
                </c:pt>
                <c:pt idx="3">
                  <c:v>305910</c:v>
                </c:pt>
                <c:pt idx="4">
                  <c:v>171020</c:v>
                </c:pt>
                <c:pt idx="5">
                  <c:v>491200</c:v>
                </c:pt>
                <c:pt idx="6">
                  <c:v>272410</c:v>
                </c:pt>
                <c:pt idx="7">
                  <c:v>336920</c:v>
                </c:pt>
                <c:pt idx="8">
                  <c:v>139940</c:v>
                </c:pt>
                <c:pt idx="9">
                  <c:v>196040</c:v>
                </c:pt>
              </c:numCache>
            </c:numRef>
          </c:val>
        </c:ser>
        <c:ser>
          <c:idx val="1"/>
          <c:order val="1"/>
          <c:tx>
            <c:strRef>
              <c:f>Pivot!$C$1:$C$2</c:f>
              <c:strCache>
                <c:ptCount val="1"/>
                <c:pt idx="0">
                  <c:v>Sum of Basic Pay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Pivot!$A$3:$A$13</c:f>
              <c:strCache>
                <c:ptCount val="10"/>
                <c:pt idx="0">
                  <c:v>ACCOUNTS</c:v>
                </c:pt>
                <c:pt idx="1">
                  <c:v>CIVIL EXECUTION</c:v>
                </c:pt>
                <c:pt idx="2">
                  <c:v>COMMERCIAL</c:v>
                </c:pt>
                <c:pt idx="3">
                  <c:v>HEAD OFFICE</c:v>
                </c:pt>
                <c:pt idx="4">
                  <c:v>HR ADMIN</c:v>
                </c:pt>
                <c:pt idx="5">
                  <c:v>MECHANICAL EXECUTION</c:v>
                </c:pt>
                <c:pt idx="6">
                  <c:v>PLANNING</c:v>
                </c:pt>
                <c:pt idx="7">
                  <c:v>PLANT MACHINERY</c:v>
                </c:pt>
                <c:pt idx="8">
                  <c:v>QUALITY CONTROL</c:v>
                </c:pt>
                <c:pt idx="9">
                  <c:v>SURVEYING</c:v>
                </c:pt>
              </c:strCache>
            </c:strRef>
          </c:cat>
          <c:val>
            <c:numRef>
              <c:f>Pivot!$C$3:$C$13</c:f>
              <c:numCache>
                <c:formatCode>General</c:formatCode>
                <c:ptCount val="10"/>
                <c:pt idx="0">
                  <c:v>75332</c:v>
                </c:pt>
                <c:pt idx="1">
                  <c:v>148112</c:v>
                </c:pt>
                <c:pt idx="2">
                  <c:v>79868</c:v>
                </c:pt>
                <c:pt idx="3">
                  <c:v>122364</c:v>
                </c:pt>
                <c:pt idx="4">
                  <c:v>68408</c:v>
                </c:pt>
                <c:pt idx="5">
                  <c:v>196480</c:v>
                </c:pt>
                <c:pt idx="6">
                  <c:v>108964</c:v>
                </c:pt>
                <c:pt idx="7">
                  <c:v>134768</c:v>
                </c:pt>
                <c:pt idx="8">
                  <c:v>55976</c:v>
                </c:pt>
                <c:pt idx="9">
                  <c:v>78416</c:v>
                </c:pt>
              </c:numCache>
            </c:numRef>
          </c:val>
        </c:ser>
        <c:ser>
          <c:idx val="2"/>
          <c:order val="2"/>
          <c:tx>
            <c:strRef>
              <c:f>Pivot!$D$1:$D$2</c:f>
              <c:strCache>
                <c:ptCount val="1"/>
                <c:pt idx="0">
                  <c:v>Sum of Flexi Pay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Pivot!$A$3:$A$13</c:f>
              <c:strCache>
                <c:ptCount val="10"/>
                <c:pt idx="0">
                  <c:v>ACCOUNTS</c:v>
                </c:pt>
                <c:pt idx="1">
                  <c:v>CIVIL EXECUTION</c:v>
                </c:pt>
                <c:pt idx="2">
                  <c:v>COMMERCIAL</c:v>
                </c:pt>
                <c:pt idx="3">
                  <c:v>HEAD OFFICE</c:v>
                </c:pt>
                <c:pt idx="4">
                  <c:v>HR ADMIN</c:v>
                </c:pt>
                <c:pt idx="5">
                  <c:v>MECHANICAL EXECUTION</c:v>
                </c:pt>
                <c:pt idx="6">
                  <c:v>PLANNING</c:v>
                </c:pt>
                <c:pt idx="7">
                  <c:v>PLANT MACHINERY</c:v>
                </c:pt>
                <c:pt idx="8">
                  <c:v>QUALITY CONTROL</c:v>
                </c:pt>
                <c:pt idx="9">
                  <c:v>SURVEYING</c:v>
                </c:pt>
              </c:strCache>
            </c:strRef>
          </c:cat>
          <c:val>
            <c:numRef>
              <c:f>Pivot!$D$3:$D$13</c:f>
              <c:numCache>
                <c:formatCode>General</c:formatCode>
                <c:ptCount val="10"/>
                <c:pt idx="0">
                  <c:v>112998</c:v>
                </c:pt>
                <c:pt idx="1">
                  <c:v>222168</c:v>
                </c:pt>
                <c:pt idx="2">
                  <c:v>119802</c:v>
                </c:pt>
                <c:pt idx="3">
                  <c:v>183546</c:v>
                </c:pt>
                <c:pt idx="4">
                  <c:v>102612</c:v>
                </c:pt>
                <c:pt idx="5">
                  <c:v>294720</c:v>
                </c:pt>
                <c:pt idx="6">
                  <c:v>163446</c:v>
                </c:pt>
                <c:pt idx="7">
                  <c:v>202152</c:v>
                </c:pt>
                <c:pt idx="8">
                  <c:v>83964</c:v>
                </c:pt>
                <c:pt idx="9">
                  <c:v>117624</c:v>
                </c:pt>
              </c:numCache>
            </c:numRef>
          </c:val>
        </c:ser>
        <c:ser>
          <c:idx val="3"/>
          <c:order val="3"/>
          <c:tx>
            <c:strRef>
              <c:f>Pivot!$E$1:$E$2</c:f>
              <c:strCache>
                <c:ptCount val="1"/>
                <c:pt idx="0">
                  <c:v>Sum of PF Employee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Pivot!$A$3:$A$13</c:f>
              <c:strCache>
                <c:ptCount val="10"/>
                <c:pt idx="0">
                  <c:v>ACCOUNTS</c:v>
                </c:pt>
                <c:pt idx="1">
                  <c:v>CIVIL EXECUTION</c:v>
                </c:pt>
                <c:pt idx="2">
                  <c:v>COMMERCIAL</c:v>
                </c:pt>
                <c:pt idx="3">
                  <c:v>HEAD OFFICE</c:v>
                </c:pt>
                <c:pt idx="4">
                  <c:v>HR ADMIN</c:v>
                </c:pt>
                <c:pt idx="5">
                  <c:v>MECHANICAL EXECUTION</c:v>
                </c:pt>
                <c:pt idx="6">
                  <c:v>PLANNING</c:v>
                </c:pt>
                <c:pt idx="7">
                  <c:v>PLANT MACHINERY</c:v>
                </c:pt>
                <c:pt idx="8">
                  <c:v>QUALITY CONTROL</c:v>
                </c:pt>
                <c:pt idx="9">
                  <c:v>SURVEYING</c:v>
                </c:pt>
              </c:strCache>
            </c:strRef>
          </c:cat>
          <c:val>
            <c:numRef>
              <c:f>Pivot!$E$3:$E$13</c:f>
              <c:numCache>
                <c:formatCode>General</c:formatCode>
                <c:ptCount val="10"/>
                <c:pt idx="0">
                  <c:v>9039</c:v>
                </c:pt>
                <c:pt idx="1">
                  <c:v>17774</c:v>
                </c:pt>
                <c:pt idx="2">
                  <c:v>9584</c:v>
                </c:pt>
                <c:pt idx="3">
                  <c:v>14684</c:v>
                </c:pt>
                <c:pt idx="4">
                  <c:v>8209</c:v>
                </c:pt>
                <c:pt idx="5">
                  <c:v>23577</c:v>
                </c:pt>
                <c:pt idx="6">
                  <c:v>13075</c:v>
                </c:pt>
                <c:pt idx="7">
                  <c:v>16172</c:v>
                </c:pt>
                <c:pt idx="8">
                  <c:v>6716</c:v>
                </c:pt>
                <c:pt idx="9">
                  <c:v>9409</c:v>
                </c:pt>
              </c:numCache>
            </c:numRef>
          </c:val>
        </c:ser>
        <c:ser>
          <c:idx val="4"/>
          <c:order val="4"/>
          <c:tx>
            <c:strRef>
              <c:f>Pivot!$F$1:$F$2</c:f>
              <c:strCache>
                <c:ptCount val="1"/>
                <c:pt idx="0">
                  <c:v>Sum of PF Employer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Pivot!$A$3:$A$13</c:f>
              <c:strCache>
                <c:ptCount val="10"/>
                <c:pt idx="0">
                  <c:v>ACCOUNTS</c:v>
                </c:pt>
                <c:pt idx="1">
                  <c:v>CIVIL EXECUTION</c:v>
                </c:pt>
                <c:pt idx="2">
                  <c:v>COMMERCIAL</c:v>
                </c:pt>
                <c:pt idx="3">
                  <c:v>HEAD OFFICE</c:v>
                </c:pt>
                <c:pt idx="4">
                  <c:v>HR ADMIN</c:v>
                </c:pt>
                <c:pt idx="5">
                  <c:v>MECHANICAL EXECUTION</c:v>
                </c:pt>
                <c:pt idx="6">
                  <c:v>PLANNING</c:v>
                </c:pt>
                <c:pt idx="7">
                  <c:v>PLANT MACHINERY</c:v>
                </c:pt>
                <c:pt idx="8">
                  <c:v>QUALITY CONTROL</c:v>
                </c:pt>
                <c:pt idx="9">
                  <c:v>SURVEYING</c:v>
                </c:pt>
              </c:strCache>
            </c:strRef>
          </c:cat>
          <c:val>
            <c:numRef>
              <c:f>Pivot!$F$3:$F$13</c:f>
              <c:numCache>
                <c:formatCode>General</c:formatCode>
                <c:ptCount val="10"/>
                <c:pt idx="0">
                  <c:v>9039</c:v>
                </c:pt>
                <c:pt idx="1">
                  <c:v>17774</c:v>
                </c:pt>
                <c:pt idx="2">
                  <c:v>9584</c:v>
                </c:pt>
                <c:pt idx="3">
                  <c:v>14684</c:v>
                </c:pt>
                <c:pt idx="4">
                  <c:v>8209</c:v>
                </c:pt>
                <c:pt idx="5">
                  <c:v>23577</c:v>
                </c:pt>
                <c:pt idx="6">
                  <c:v>13075</c:v>
                </c:pt>
                <c:pt idx="7">
                  <c:v>16172</c:v>
                </c:pt>
                <c:pt idx="8">
                  <c:v>6716</c:v>
                </c:pt>
                <c:pt idx="9">
                  <c:v>9409</c:v>
                </c:pt>
              </c:numCache>
            </c:numRef>
          </c:val>
        </c:ser>
        <c:ser>
          <c:idx val="5"/>
          <c:order val="5"/>
          <c:tx>
            <c:strRef>
              <c:f>Pivot!$G$1:$G$2</c:f>
              <c:strCache>
                <c:ptCount val="1"/>
                <c:pt idx="0">
                  <c:v>Sum of Net Pay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Pivot!$A$3:$A$13</c:f>
              <c:strCache>
                <c:ptCount val="10"/>
                <c:pt idx="0">
                  <c:v>ACCOUNTS</c:v>
                </c:pt>
                <c:pt idx="1">
                  <c:v>CIVIL EXECUTION</c:v>
                </c:pt>
                <c:pt idx="2">
                  <c:v>COMMERCIAL</c:v>
                </c:pt>
                <c:pt idx="3">
                  <c:v>HEAD OFFICE</c:v>
                </c:pt>
                <c:pt idx="4">
                  <c:v>HR ADMIN</c:v>
                </c:pt>
                <c:pt idx="5">
                  <c:v>MECHANICAL EXECUTION</c:v>
                </c:pt>
                <c:pt idx="6">
                  <c:v>PLANNING</c:v>
                </c:pt>
                <c:pt idx="7">
                  <c:v>PLANT MACHINERY</c:v>
                </c:pt>
                <c:pt idx="8">
                  <c:v>QUALITY CONTROL</c:v>
                </c:pt>
                <c:pt idx="9">
                  <c:v>SURVEYING</c:v>
                </c:pt>
              </c:strCache>
            </c:strRef>
          </c:cat>
          <c:val>
            <c:numRef>
              <c:f>Pivot!$G$3:$G$13</c:f>
              <c:numCache>
                <c:formatCode>General</c:formatCode>
                <c:ptCount val="10"/>
                <c:pt idx="0">
                  <c:v>179291</c:v>
                </c:pt>
                <c:pt idx="1">
                  <c:v>352506</c:v>
                </c:pt>
                <c:pt idx="2">
                  <c:v>190086</c:v>
                </c:pt>
                <c:pt idx="3">
                  <c:v>291226</c:v>
                </c:pt>
                <c:pt idx="4">
                  <c:v>162811</c:v>
                </c:pt>
                <c:pt idx="5">
                  <c:v>467623</c:v>
                </c:pt>
                <c:pt idx="6">
                  <c:v>259335</c:v>
                </c:pt>
                <c:pt idx="7">
                  <c:v>320748</c:v>
                </c:pt>
                <c:pt idx="8">
                  <c:v>133224</c:v>
                </c:pt>
                <c:pt idx="9">
                  <c:v>186631</c:v>
                </c:pt>
              </c:numCache>
            </c:numRef>
          </c:val>
        </c:ser>
        <c:ser>
          <c:idx val="6"/>
          <c:order val="6"/>
          <c:tx>
            <c:strRef>
              <c:f>Pivot!$H$1:$H$2</c:f>
              <c:strCache>
                <c:ptCount val="1"/>
                <c:pt idx="0">
                  <c:v>Sum of CTC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Pivot!$A$3:$A$13</c:f>
              <c:strCache>
                <c:ptCount val="10"/>
                <c:pt idx="0">
                  <c:v>ACCOUNTS</c:v>
                </c:pt>
                <c:pt idx="1">
                  <c:v>CIVIL EXECUTION</c:v>
                </c:pt>
                <c:pt idx="2">
                  <c:v>COMMERCIAL</c:v>
                </c:pt>
                <c:pt idx="3">
                  <c:v>HEAD OFFICE</c:v>
                </c:pt>
                <c:pt idx="4">
                  <c:v>HR ADMIN</c:v>
                </c:pt>
                <c:pt idx="5">
                  <c:v>MECHANICAL EXECUTION</c:v>
                </c:pt>
                <c:pt idx="6">
                  <c:v>PLANNING</c:v>
                </c:pt>
                <c:pt idx="7">
                  <c:v>PLANT MACHINERY</c:v>
                </c:pt>
                <c:pt idx="8">
                  <c:v>QUALITY CONTROL</c:v>
                </c:pt>
                <c:pt idx="9">
                  <c:v>SURVEYING</c:v>
                </c:pt>
              </c:strCache>
            </c:strRef>
          </c:cat>
          <c:val>
            <c:numRef>
              <c:f>Pivot!$H$3:$H$13</c:f>
              <c:numCache>
                <c:formatCode>General</c:formatCode>
                <c:ptCount val="10"/>
                <c:pt idx="0">
                  <c:v>206408</c:v>
                </c:pt>
                <c:pt idx="1">
                  <c:v>405828</c:v>
                </c:pt>
                <c:pt idx="2">
                  <c:v>218838</c:v>
                </c:pt>
                <c:pt idx="3">
                  <c:v>335278</c:v>
                </c:pt>
                <c:pt idx="4">
                  <c:v>187438</c:v>
                </c:pt>
                <c:pt idx="5">
                  <c:v>538354</c:v>
                </c:pt>
                <c:pt idx="6">
                  <c:v>298560</c:v>
                </c:pt>
                <c:pt idx="7">
                  <c:v>369264</c:v>
                </c:pt>
                <c:pt idx="8">
                  <c:v>153372</c:v>
                </c:pt>
                <c:pt idx="9">
                  <c:v>214858</c:v>
                </c:pt>
              </c:numCache>
            </c:numRef>
          </c:val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85724</xdr:colOff>
      <xdr:row>13</xdr:row>
      <xdr:rowOff>161925</xdr:rowOff>
    </xdr:from>
    <xdr:to>
      <xdr:col>4</xdr:col>
      <xdr:colOff>866774</xdr:colOff>
      <xdr:row>34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xample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example2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161.954324305552" createdVersion="3" refreshedVersion="3" minRefreshableVersion="3" recordCount="51">
  <cacheSource type="worksheet">
    <worksheetSource ref="A1:Q52" sheet="Sheet6" r:id="rId2"/>
  </cacheSource>
  <cacheFields count="17">
    <cacheField name="S No." numFmtId="0">
      <sharedItems containsSemiMixedTypes="0" containsString="0" containsNumber="1" containsInteger="1" minValue="1" maxValue="51"/>
    </cacheField>
    <cacheField name="Emp. Code" numFmtId="0">
      <sharedItems containsSemiMixedTypes="0" containsString="0" containsNumber="1" containsInteger="1" minValue="1234" maxValue="21193"/>
    </cacheField>
    <cacheField name="Emp Name" numFmtId="0">
      <sharedItems count="51">
        <s v="Sachin Kumar"/>
        <s v="Young Lashley"/>
        <s v="Shi Kuam"/>
        <s v="Nancy Smith"/>
        <s v="Poonam Pandey"/>
        <s v="Zin Yenchao"/>
        <s v="Peter Parker"/>
        <s v="Kim Kardesian"/>
        <s v="Anand Sharma"/>
        <s v="Kamran Akmal"/>
        <s v="Anand Rao"/>
        <s v="Antonio Gonzalvez"/>
        <s v="Parineeti Chopra"/>
        <s v="Ajmal Khan"/>
        <s v="Juhi Chawla"/>
        <s v="Yuvraj Singh"/>
        <s v="Priyanka Chopra"/>
        <s v="Shahrukh Khan"/>
        <s v="Deepika Padukon"/>
        <s v="Vinod Singh"/>
        <s v="David parker"/>
        <s v="Akash Chopra"/>
        <s v="Greg Chappel"/>
        <s v="Lita Cena"/>
        <s v="Ashley Monny"/>
        <s v="Neetu Kumari"/>
        <s v="Anupam Rao"/>
        <s v="Kim Sharma"/>
        <s v="Manish Gupta"/>
        <s v="Antonio Martha"/>
        <s v="Mario Zao"/>
        <s v="Bruce Banner"/>
        <s v="Jet Lee"/>
        <s v="Will Smith"/>
        <s v="Bruce Lee"/>
        <s v="Priya Singh"/>
        <s v="Jack paulo"/>
        <s v="George Daniel"/>
        <s v="Zakir Akhthar"/>
        <s v="Greg Hogg"/>
        <s v="Ajay Kumar"/>
        <s v="Brad Pitt"/>
        <s v="Robin Singh"/>
        <s v="Angelina Jolie"/>
        <s v="Ajay Sharma"/>
        <s v="Steven Smith"/>
        <s v="Pinky Chawla"/>
        <s v="B N narayana"/>
        <s v="Raju Kumar"/>
        <s v="Bruce Wayne"/>
        <s v="Santosh Singh"/>
      </sharedItems>
    </cacheField>
    <cacheField name="Department" numFmtId="0">
      <sharedItems/>
    </cacheField>
    <cacheField name="Gender" numFmtId="0">
      <sharedItems/>
    </cacheField>
    <cacheField name="DOB" numFmtId="14">
      <sharedItems containsSemiMixedTypes="0" containsNonDate="0" containsDate="1" containsString="0" minDate="1984-06-09T00:00:00" maxDate="1996-02-08T00:00:00"/>
    </cacheField>
    <cacheField name="Upcoming Birthdays this Month" numFmtId="165">
      <sharedItems containsDate="1" containsMixedTypes="1" minDate="1988-03-20T00:00:00" maxDate="1993-03-23T00:00:00" count="6">
        <s v="Not This Month"/>
        <d v="1988-03-20T00:00:00"/>
        <d v="1989-03-15T00:00:00"/>
        <d v="1991-03-15T00:00:00"/>
        <d v="1992-03-02T00:00:00"/>
        <d v="1993-03-22T00:00:00"/>
      </sharedItems>
    </cacheField>
    <cacheField name="Birthday Today" numFmtId="165">
      <sharedItems containsDate="1" containsMixedTypes="1" minDate="1992-03-02T00:00:00" maxDate="1992-03-03T00:00:00" count="2">
        <s v="Not Today"/>
        <d v="1992-03-02T00:00:00"/>
      </sharedItems>
    </cacheField>
    <cacheField name="Age" numFmtId="164">
      <sharedItems containsSemiMixedTypes="0" containsString="0" containsNumber="1" minValue="22.079452054794519" maxValue="33.750684931506846"/>
    </cacheField>
    <cacheField name="Cadre" numFmtId="14">
      <sharedItems/>
    </cacheField>
    <cacheField name="Gross Pay" numFmtId="44">
      <sharedItems containsSemiMixedTypes="0" containsString="0" containsNumber="1" containsInteger="1" minValue="25340" maxValue="93400"/>
    </cacheField>
    <cacheField name="Basic Pay" numFmtId="44">
      <sharedItems containsSemiMixedTypes="0" containsString="0" containsNumber="1" containsInteger="1" minValue="10136" maxValue="37360"/>
    </cacheField>
    <cacheField name="Flexi Pay" numFmtId="44">
      <sharedItems containsSemiMixedTypes="0" containsString="0" containsNumber="1" containsInteger="1" minValue="15204" maxValue="56040"/>
    </cacheField>
    <cacheField name="PF Employee" numFmtId="44">
      <sharedItems containsSemiMixedTypes="0" containsString="0" containsNumber="1" containsInteger="1" minValue="1216" maxValue="4483"/>
    </cacheField>
    <cacheField name="PF Employer" numFmtId="44">
      <sharedItems containsSemiMixedTypes="0" containsString="0" containsNumber="1" containsInteger="1" minValue="1216" maxValue="4483"/>
    </cacheField>
    <cacheField name="Net Pay" numFmtId="44">
      <sharedItems containsSemiMixedTypes="0" containsString="0" containsNumber="1" containsInteger="1" minValue="24124" maxValue="88917"/>
    </cacheField>
    <cacheField name="CTC" numFmtId="44">
      <sharedItems containsSemiMixedTypes="0" containsString="0" containsNumber="1" containsInteger="1" minValue="27772" maxValue="1023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hor" refreshedDate="43163.611212384261" createdVersion="5" refreshedVersion="5" minRefreshableVersion="3" recordCount="54">
  <cacheSource type="worksheet">
    <worksheetSource ref="A1:Q1048576" sheet="Sheet6" r:id="rId2"/>
  </cacheSource>
  <cacheFields count="17">
    <cacheField name="S No." numFmtId="0">
      <sharedItems containsString="0" containsBlank="1" containsNumber="1" containsInteger="1" minValue="1" maxValue="51"/>
    </cacheField>
    <cacheField name="Emp. Code" numFmtId="0">
      <sharedItems containsString="0" containsBlank="1" containsNumber="1" containsInteger="1" minValue="1234" maxValue="21193"/>
    </cacheField>
    <cacheField name="Emp Name" numFmtId="0">
      <sharedItems containsBlank="1"/>
    </cacheField>
    <cacheField name="Department" numFmtId="0">
      <sharedItems containsBlank="1" count="11">
        <s v="SURVEYING"/>
        <s v="MECHANICAL EXECUTION"/>
        <s v="HEAD OFFICE"/>
        <s v="PLANNING"/>
        <s v="QUALITY CONTROL"/>
        <s v="ACCOUNTS"/>
        <s v="COMMERCIAL"/>
        <s v="PLANT MACHINERY"/>
        <s v="HR ADMIN"/>
        <s v="CIVIL EXECUTION"/>
        <m/>
      </sharedItems>
    </cacheField>
    <cacheField name="Gender" numFmtId="0">
      <sharedItems containsBlank="1" count="3">
        <s v="Male"/>
        <s v="Female"/>
        <m/>
      </sharedItems>
    </cacheField>
    <cacheField name="DOB" numFmtId="0">
      <sharedItems containsNonDate="0" containsDate="1" containsString="0" containsBlank="1" minDate="1984-06-09T00:00:00" maxDate="1996-02-08T00:00:00"/>
    </cacheField>
    <cacheField name="Upcoming Birthdays this Month" numFmtId="165">
      <sharedItems containsDate="1" containsBlank="1" containsMixedTypes="1" minDate="1988-03-20T00:00:00" maxDate="1993-03-23T00:00:00"/>
    </cacheField>
    <cacheField name="Birthday Today" numFmtId="165">
      <sharedItems containsBlank="1"/>
    </cacheField>
    <cacheField name="Age" numFmtId="0">
      <sharedItems containsString="0" containsBlank="1" containsNumber="1" minValue="22.084931506849315" maxValue="33.756164383561647" count="51">
        <n v="33.756164383561647"/>
        <n v="32.81095890410959"/>
        <n v="31.865753424657534"/>
        <n v="31.465753424657535"/>
        <n v="31.405479452054795"/>
        <n v="30.920547945205481"/>
        <n v="30.372602739726027"/>
        <n v="30.156164383561645"/>
        <n v="30.123287671232877"/>
        <n v="29.975342465753425"/>
        <n v="29.567123287671233"/>
        <n v="29.547945205479451"/>
        <n v="29.087671232876712"/>
        <n v="29.030136986301368"/>
        <n v="28.989041095890411"/>
        <n v="28.906849315068492"/>
        <n v="28.863013698630137"/>
        <n v="28.660273972602738"/>
        <n v="28.512328767123286"/>
        <n v="28.479452054794521"/>
        <n v="28.44109589041096"/>
        <n v="28.265753424657536"/>
        <n v="28.161643835616438"/>
        <n v="28.093150684931508"/>
        <n v="28.084931506849315"/>
        <n v="27.81095890410959"/>
        <n v="27.69041095890411"/>
        <n v="27.657534246575342"/>
        <n v="27.528767123287672"/>
        <n v="27.460273972602739"/>
        <n v="27.109589041095891"/>
        <n v="26.989041095890411"/>
        <n v="26.758904109589039"/>
        <n v="26.408219178082192"/>
        <n v="26.194520547945206"/>
        <n v="26.158904109589042"/>
        <n v="25.865753424657534"/>
        <n v="25.832876712328765"/>
        <n v="25.791780821917808"/>
        <n v="26.021917808219179"/>
        <n v="25.536986301369861"/>
        <n v="25.424657534246574"/>
        <n v="25.208219178082192"/>
        <n v="25.057534246575344"/>
        <n v="24.967123287671232"/>
        <n v="24.720547945205478"/>
        <n v="23.854794520547944"/>
        <n v="23.761643835616439"/>
        <n v="23.605479452054794"/>
        <n v="22.084931506849315"/>
        <m/>
      </sharedItems>
    </cacheField>
    <cacheField name="Cadre" numFmtId="0">
      <sharedItems containsBlank="1" count="10">
        <s v="M1"/>
        <s v="E4"/>
        <s v="M2"/>
        <s v="E3"/>
        <s v="E2"/>
        <s v="E1"/>
        <s v="S4"/>
        <s v="S3"/>
        <s v="S2"/>
        <m/>
      </sharedItems>
    </cacheField>
    <cacheField name="Gross Pay" numFmtId="44">
      <sharedItems containsString="0" containsBlank="1" containsNumber="1" containsInteger="1" minValue="25340" maxValue="93400" count="48">
        <n v="76800"/>
        <n v="60340"/>
        <n v="63900"/>
        <n v="93400"/>
        <n v="92560"/>
        <n v="61270"/>
        <n v="58900"/>
        <n v="76450"/>
        <n v="59030"/>
        <n v="61230"/>
        <n v="52380"/>
        <n v="50450"/>
        <n v="76340"/>
        <n v="72390"/>
        <n v="62340"/>
        <n v="63290"/>
        <n v="64900"/>
        <n v="61210"/>
        <n v="54890"/>
        <n v="77340"/>
        <n v="70890"/>
        <n v="59810"/>
        <n v="51230"/>
        <n v="51340"/>
        <n v="51890"/>
        <n v="45600"/>
        <n v="45780"/>
        <n v="45670"/>
        <n v="45340"/>
        <n v="45230"/>
        <n v="46120"/>
        <n v="44980"/>
        <n v="40780"/>
        <n v="46780"/>
        <n v="40670"/>
        <n v="40340"/>
        <n v="40980"/>
        <n v="41230"/>
        <n v="41450"/>
        <n v="34890"/>
        <n v="35890"/>
        <n v="36120"/>
        <n v="35780"/>
        <n v="30290"/>
        <n v="30890"/>
        <n v="25340"/>
        <n v="25670"/>
        <m/>
      </sharedItems>
    </cacheField>
    <cacheField name="Basic Pay" numFmtId="44">
      <sharedItems containsString="0" containsBlank="1" containsNumber="1" containsInteger="1" minValue="10136" maxValue="37360" count="48">
        <n v="30720"/>
        <n v="24136"/>
        <n v="25560"/>
        <n v="37360"/>
        <n v="37024"/>
        <n v="24508"/>
        <n v="23560"/>
        <n v="30580"/>
        <n v="23612"/>
        <n v="24492"/>
        <n v="20952"/>
        <n v="20180"/>
        <n v="30536"/>
        <n v="28956"/>
        <n v="24936"/>
        <n v="25316"/>
        <n v="25960"/>
        <n v="24484"/>
        <n v="21956"/>
        <n v="30936"/>
        <n v="28356"/>
        <n v="23924"/>
        <n v="20492"/>
        <n v="20536"/>
        <n v="20756"/>
        <n v="18240"/>
        <n v="18312"/>
        <n v="18268"/>
        <n v="18136"/>
        <n v="18092"/>
        <n v="18448"/>
        <n v="17992"/>
        <n v="16312"/>
        <n v="18712"/>
        <n v="16268"/>
        <n v="16136"/>
        <n v="16392"/>
        <n v="16492"/>
        <n v="16580"/>
        <n v="13956"/>
        <n v="14356"/>
        <n v="14448"/>
        <n v="14312"/>
        <n v="12116"/>
        <n v="12356"/>
        <n v="10136"/>
        <n v="10268"/>
        <m/>
      </sharedItems>
    </cacheField>
    <cacheField name="Flexi Pay" numFmtId="44">
      <sharedItems containsString="0" containsBlank="1" containsNumber="1" containsInteger="1" minValue="15204" maxValue="56040" count="48">
        <n v="46080"/>
        <n v="36204"/>
        <n v="38340"/>
        <n v="56040"/>
        <n v="55536"/>
        <n v="36762"/>
        <n v="35340"/>
        <n v="45870"/>
        <n v="35418"/>
        <n v="36738"/>
        <n v="31428"/>
        <n v="30270"/>
        <n v="45804"/>
        <n v="43434"/>
        <n v="37404"/>
        <n v="37974"/>
        <n v="38940"/>
        <n v="36726"/>
        <n v="32934"/>
        <n v="46404"/>
        <n v="42534"/>
        <n v="35886"/>
        <n v="30738"/>
        <n v="30804"/>
        <n v="31134"/>
        <n v="27360"/>
        <n v="27468"/>
        <n v="27402"/>
        <n v="27204"/>
        <n v="27138"/>
        <n v="27672"/>
        <n v="26988"/>
        <n v="24468"/>
        <n v="28068"/>
        <n v="24402"/>
        <n v="24204"/>
        <n v="24588"/>
        <n v="24738"/>
        <n v="24870"/>
        <n v="20934"/>
        <n v="21534"/>
        <n v="21672"/>
        <n v="21468"/>
        <n v="18174"/>
        <n v="18534"/>
        <n v="15204"/>
        <n v="15402"/>
        <m/>
      </sharedItems>
    </cacheField>
    <cacheField name="PF Employee" numFmtId="44">
      <sharedItems containsString="0" containsBlank="1" containsNumber="1" containsInteger="1" minValue="1216" maxValue="4483" count="48">
        <n v="3686"/>
        <n v="2896"/>
        <n v="3067"/>
        <n v="4483"/>
        <n v="4443"/>
        <n v="2941"/>
        <n v="2827"/>
        <n v="3670"/>
        <n v="2833"/>
        <n v="2939"/>
        <n v="2514"/>
        <n v="2422"/>
        <n v="3664"/>
        <n v="3475"/>
        <n v="2992"/>
        <n v="3038"/>
        <n v="3115"/>
        <n v="2938"/>
        <n v="2635"/>
        <n v="3712"/>
        <n v="3403"/>
        <n v="2871"/>
        <n v="2459"/>
        <n v="2464"/>
        <n v="2491"/>
        <n v="2189"/>
        <n v="2197"/>
        <n v="2192"/>
        <n v="2176"/>
        <n v="2171"/>
        <n v="2214"/>
        <n v="2159"/>
        <n v="1957"/>
        <n v="2245"/>
        <n v="1952"/>
        <n v="1936"/>
        <n v="1967"/>
        <n v="1979"/>
        <n v="1990"/>
        <n v="1675"/>
        <n v="1723"/>
        <n v="1734"/>
        <n v="1717"/>
        <n v="1454"/>
        <n v="1483"/>
        <n v="1216"/>
        <n v="1232"/>
        <m/>
      </sharedItems>
    </cacheField>
    <cacheField name="PF Employer" numFmtId="44">
      <sharedItems containsString="0" containsBlank="1" containsNumber="1" containsInteger="1" minValue="1216" maxValue="4483" count="48">
        <n v="3686"/>
        <n v="2896"/>
        <n v="3067"/>
        <n v="4483"/>
        <n v="4443"/>
        <n v="2941"/>
        <n v="2827"/>
        <n v="3670"/>
        <n v="2833"/>
        <n v="2939"/>
        <n v="2514"/>
        <n v="2422"/>
        <n v="3664"/>
        <n v="3475"/>
        <n v="2992"/>
        <n v="3038"/>
        <n v="3115"/>
        <n v="2938"/>
        <n v="2635"/>
        <n v="3712"/>
        <n v="3403"/>
        <n v="2871"/>
        <n v="2459"/>
        <n v="2464"/>
        <n v="2491"/>
        <n v="2189"/>
        <n v="2197"/>
        <n v="2192"/>
        <n v="2176"/>
        <n v="2171"/>
        <n v="2214"/>
        <n v="2159"/>
        <n v="1957"/>
        <n v="2245"/>
        <n v="1952"/>
        <n v="1936"/>
        <n v="1967"/>
        <n v="1979"/>
        <n v="1990"/>
        <n v="1675"/>
        <n v="1723"/>
        <n v="1734"/>
        <n v="1717"/>
        <n v="1454"/>
        <n v="1483"/>
        <n v="1216"/>
        <n v="1232"/>
        <m/>
      </sharedItems>
    </cacheField>
    <cacheField name="Net Pay" numFmtId="44">
      <sharedItems containsString="0" containsBlank="1" containsNumber="1" containsInteger="1" minValue="24124" maxValue="88917" count="48">
        <n v="73114"/>
        <n v="57444"/>
        <n v="60833"/>
        <n v="88917"/>
        <n v="88117"/>
        <n v="58329"/>
        <n v="56073"/>
        <n v="72780"/>
        <n v="56197"/>
        <n v="58291"/>
        <n v="49866"/>
        <n v="48028"/>
        <n v="72676"/>
        <n v="68915"/>
        <n v="59348"/>
        <n v="60252"/>
        <n v="61785"/>
        <n v="58272"/>
        <n v="52255"/>
        <n v="73628"/>
        <n v="67487"/>
        <n v="56939"/>
        <n v="48771"/>
        <n v="48876"/>
        <n v="49399"/>
        <n v="43411"/>
        <n v="43583"/>
        <n v="43478"/>
        <n v="43164"/>
        <n v="43059"/>
        <n v="43906"/>
        <n v="42821"/>
        <n v="38823"/>
        <n v="44535"/>
        <n v="38718"/>
        <n v="38404"/>
        <n v="39013"/>
        <n v="39251"/>
        <n v="39460"/>
        <n v="33215"/>
        <n v="34167"/>
        <n v="34386"/>
        <n v="34063"/>
        <n v="28836"/>
        <n v="29407"/>
        <n v="24124"/>
        <n v="24438"/>
        <m/>
      </sharedItems>
    </cacheField>
    <cacheField name="CTC" numFmtId="44">
      <sharedItems containsString="0" containsBlank="1" containsNumber="1" containsInteger="1" minValue="27772" maxValue="10236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n v="1"/>
    <n v="1756"/>
    <x v="0"/>
    <s v="SURVEYING"/>
    <s v="Male"/>
    <d v="1984-06-09T00:00:00"/>
    <x v="0"/>
    <x v="0"/>
    <n v="33.750684931506846"/>
    <s v="M1"/>
    <n v="76800"/>
    <n v="30720"/>
    <n v="46080"/>
    <n v="3686"/>
    <n v="3686"/>
    <n v="73114"/>
    <n v="84172"/>
  </r>
  <r>
    <n v="2"/>
    <n v="1234"/>
    <x v="1"/>
    <s v="SURVEYING"/>
    <s v="Male"/>
    <d v="1985-05-20T00:00:00"/>
    <x v="0"/>
    <x v="0"/>
    <n v="32.805479452054797"/>
    <s v="E4"/>
    <n v="60340"/>
    <n v="24136"/>
    <n v="36204"/>
    <n v="2896"/>
    <n v="2896"/>
    <n v="57444"/>
    <n v="66132"/>
  </r>
  <r>
    <n v="3"/>
    <n v="1345"/>
    <x v="2"/>
    <s v="MECHANICAL EXECUTION"/>
    <s v="Female"/>
    <d v="1986-04-30T00:00:00"/>
    <x v="0"/>
    <x v="0"/>
    <n v="31.860273972602741"/>
    <s v="E4"/>
    <n v="63900"/>
    <n v="25560"/>
    <n v="38340"/>
    <n v="3067"/>
    <n v="3067"/>
    <n v="60833"/>
    <n v="70034"/>
  </r>
  <r>
    <n v="4"/>
    <n v="1457"/>
    <x v="3"/>
    <s v="MECHANICAL EXECUTION"/>
    <s v="Female"/>
    <d v="1986-09-23T00:00:00"/>
    <x v="0"/>
    <x v="0"/>
    <n v="31.460273972602739"/>
    <s v="M2"/>
    <n v="93400"/>
    <n v="37360"/>
    <n v="56040"/>
    <n v="4483"/>
    <n v="4483"/>
    <n v="88917"/>
    <n v="102366"/>
  </r>
  <r>
    <n v="5"/>
    <n v="1569"/>
    <x v="4"/>
    <s v="HEAD OFFICE"/>
    <s v="Female"/>
    <d v="1986-10-15T00:00:00"/>
    <x v="0"/>
    <x v="0"/>
    <n v="31.4"/>
    <s v="M2"/>
    <n v="92560"/>
    <n v="37024"/>
    <n v="55536"/>
    <n v="4443"/>
    <n v="4443"/>
    <n v="88117"/>
    <n v="101446"/>
  </r>
  <r>
    <n v="6"/>
    <n v="1681"/>
    <x v="5"/>
    <s v="MECHANICAL EXECUTION"/>
    <s v="Female"/>
    <d v="1987-04-10T00:00:00"/>
    <x v="0"/>
    <x v="0"/>
    <n v="30.915068493150685"/>
    <s v="E4"/>
    <n v="61270"/>
    <n v="24508"/>
    <n v="36762"/>
    <n v="2941"/>
    <n v="2941"/>
    <n v="58329"/>
    <n v="67152"/>
  </r>
  <r>
    <n v="7"/>
    <n v="1793"/>
    <x v="6"/>
    <s v="SURVEYING"/>
    <s v="Male"/>
    <d v="1987-10-27T00:00:00"/>
    <x v="0"/>
    <x v="0"/>
    <n v="30.367123287671234"/>
    <s v="E4"/>
    <n v="58900"/>
    <n v="23560"/>
    <n v="35340"/>
    <n v="2827"/>
    <n v="2827"/>
    <n v="56073"/>
    <n v="64554"/>
  </r>
  <r>
    <n v="8"/>
    <n v="1905"/>
    <x v="7"/>
    <s v="HEAD OFFICE"/>
    <s v="Female"/>
    <d v="1988-01-14T00:00:00"/>
    <x v="0"/>
    <x v="0"/>
    <n v="30.150684931506849"/>
    <s v="M1"/>
    <n v="76450"/>
    <n v="30580"/>
    <n v="45870"/>
    <n v="3670"/>
    <n v="3670"/>
    <n v="72780"/>
    <n v="83790"/>
  </r>
  <r>
    <n v="9"/>
    <n v="2017"/>
    <x v="8"/>
    <s v="PLANNING"/>
    <s v="Male"/>
    <d v="1988-01-26T00:00:00"/>
    <x v="0"/>
    <x v="0"/>
    <n v="30.117808219178084"/>
    <s v="E4"/>
    <n v="59030"/>
    <n v="23612"/>
    <n v="35418"/>
    <n v="2833"/>
    <n v="2833"/>
    <n v="56197"/>
    <n v="64696"/>
  </r>
  <r>
    <n v="10"/>
    <n v="2129"/>
    <x v="9"/>
    <s v="MECHANICAL EXECUTION"/>
    <s v="Male"/>
    <d v="1988-03-20T00:00:00"/>
    <x v="1"/>
    <x v="0"/>
    <n v="29.969863013698632"/>
    <s v="E4"/>
    <n v="61230"/>
    <n v="24492"/>
    <n v="36738"/>
    <n v="2939"/>
    <n v="2939"/>
    <n v="58291"/>
    <n v="67108"/>
  </r>
  <r>
    <n v="11"/>
    <n v="2241"/>
    <x v="10"/>
    <s v="QUALITY CONTROL"/>
    <s v="Male"/>
    <d v="1988-08-16T00:00:00"/>
    <x v="0"/>
    <x v="0"/>
    <n v="29.561643835616437"/>
    <s v="E3"/>
    <n v="52380"/>
    <n v="20952"/>
    <n v="31428"/>
    <n v="2514"/>
    <n v="2514"/>
    <n v="49866"/>
    <n v="57408"/>
  </r>
  <r>
    <n v="12"/>
    <n v="2353"/>
    <x v="11"/>
    <s v="HEAD OFFICE"/>
    <s v="Male"/>
    <d v="1988-08-23T00:00:00"/>
    <x v="0"/>
    <x v="0"/>
    <n v="29.542465753424658"/>
    <s v="E3"/>
    <n v="50450"/>
    <n v="20180"/>
    <n v="30270"/>
    <n v="2422"/>
    <n v="2422"/>
    <n v="48028"/>
    <n v="55294"/>
  </r>
  <r>
    <n v="13"/>
    <n v="2465"/>
    <x v="12"/>
    <s v="ACCOUNTS"/>
    <s v="Female"/>
    <d v="1989-02-07T00:00:00"/>
    <x v="0"/>
    <x v="0"/>
    <n v="29.082191780821919"/>
    <s v="M1"/>
    <n v="76340"/>
    <n v="30536"/>
    <n v="45804"/>
    <n v="3664"/>
    <n v="3664"/>
    <n v="72676"/>
    <n v="83668"/>
  </r>
  <r>
    <n v="14"/>
    <n v="2577"/>
    <x v="13"/>
    <s v="MECHANICAL EXECUTION"/>
    <s v="Male"/>
    <d v="1989-02-28T00:00:00"/>
    <x v="0"/>
    <x v="0"/>
    <n v="29.024657534246575"/>
    <s v="M1"/>
    <n v="72390"/>
    <n v="28956"/>
    <n v="43434"/>
    <n v="3475"/>
    <n v="3475"/>
    <n v="68915"/>
    <n v="79340"/>
  </r>
  <r>
    <n v="15"/>
    <n v="2689"/>
    <x v="14"/>
    <s v="COMMERCIAL"/>
    <s v="Female"/>
    <d v="1989-03-15T00:00:00"/>
    <x v="2"/>
    <x v="0"/>
    <n v="28.983561643835618"/>
    <s v="E4"/>
    <n v="62340"/>
    <n v="24936"/>
    <n v="37404"/>
    <n v="2992"/>
    <n v="2992"/>
    <n v="59348"/>
    <n v="68324"/>
  </r>
  <r>
    <n v="16"/>
    <n v="2801"/>
    <x v="15"/>
    <s v="PLANT MACHINERY"/>
    <s v="Male"/>
    <d v="1989-04-14T00:00:00"/>
    <x v="0"/>
    <x v="0"/>
    <n v="28.901369863013699"/>
    <s v="E4"/>
    <n v="63290"/>
    <n v="25316"/>
    <n v="37974"/>
    <n v="3038"/>
    <n v="3038"/>
    <n v="60252"/>
    <n v="69366"/>
  </r>
  <r>
    <n v="17"/>
    <n v="2913"/>
    <x v="16"/>
    <s v="HR ADMIN"/>
    <s v="Female"/>
    <d v="1989-04-30T00:00:00"/>
    <x v="0"/>
    <x v="0"/>
    <n v="28.857534246575341"/>
    <s v="E4"/>
    <n v="64900"/>
    <n v="25960"/>
    <n v="38940"/>
    <n v="3115"/>
    <n v="3115"/>
    <n v="61785"/>
    <n v="71130"/>
  </r>
  <r>
    <n v="18"/>
    <n v="3025"/>
    <x v="17"/>
    <s v="COMMERCIAL"/>
    <s v="Male"/>
    <d v="1989-07-13T00:00:00"/>
    <x v="0"/>
    <x v="0"/>
    <n v="28.654794520547945"/>
    <s v="E4"/>
    <n v="61210"/>
    <n v="24484"/>
    <n v="36726"/>
    <n v="2938"/>
    <n v="2938"/>
    <n v="58272"/>
    <n v="67086"/>
  </r>
  <r>
    <n v="19"/>
    <n v="3137"/>
    <x v="18"/>
    <s v="HR ADMIN"/>
    <s v="Female"/>
    <d v="1989-09-05T00:00:00"/>
    <x v="0"/>
    <x v="0"/>
    <n v="28.506849315068493"/>
    <s v="E3"/>
    <n v="54890"/>
    <n v="21956"/>
    <n v="32934"/>
    <n v="2635"/>
    <n v="2635"/>
    <n v="52255"/>
    <n v="60160"/>
  </r>
  <r>
    <n v="20"/>
    <n v="3249"/>
    <x v="19"/>
    <s v="PLANNING"/>
    <s v="Male"/>
    <d v="1989-09-17T00:00:00"/>
    <x v="0"/>
    <x v="0"/>
    <n v="28.473972602739725"/>
    <s v="M1"/>
    <n v="77340"/>
    <n v="30936"/>
    <n v="46404"/>
    <n v="3712"/>
    <n v="3712"/>
    <n v="73628"/>
    <n v="84764"/>
  </r>
  <r>
    <n v="21"/>
    <n v="3361"/>
    <x v="20"/>
    <s v="CIVIL EXECUTION"/>
    <s v="Male"/>
    <d v="1989-10-01T00:00:00"/>
    <x v="0"/>
    <x v="0"/>
    <n v="28.435616438356163"/>
    <s v="M1"/>
    <n v="70890"/>
    <n v="28356"/>
    <n v="42534"/>
    <n v="3403"/>
    <n v="3403"/>
    <n v="67487"/>
    <n v="77696"/>
  </r>
  <r>
    <n v="22"/>
    <n v="3473"/>
    <x v="21"/>
    <s v="PLANNING"/>
    <s v="Male"/>
    <d v="1989-12-04T00:00:00"/>
    <x v="0"/>
    <x v="0"/>
    <n v="28.260273972602739"/>
    <s v="E4"/>
    <n v="59810"/>
    <n v="23924"/>
    <n v="35886"/>
    <n v="2871"/>
    <n v="2871"/>
    <n v="56939"/>
    <n v="65552"/>
  </r>
  <r>
    <n v="23"/>
    <n v="3585"/>
    <x v="22"/>
    <s v="HR ADMIN"/>
    <s v="Male"/>
    <d v="1990-01-11T00:00:00"/>
    <x v="0"/>
    <x v="0"/>
    <n v="28.156164383561645"/>
    <s v="E3"/>
    <n v="51230"/>
    <n v="20492"/>
    <n v="30738"/>
    <n v="2459"/>
    <n v="2459"/>
    <n v="48771"/>
    <n v="56148"/>
  </r>
  <r>
    <n v="24"/>
    <n v="3697"/>
    <x v="23"/>
    <s v="MECHANICAL EXECUTION"/>
    <s v="Female"/>
    <d v="1990-02-05T00:00:00"/>
    <x v="0"/>
    <x v="0"/>
    <n v="28.087671232876712"/>
    <s v="E3"/>
    <n v="51340"/>
    <n v="20536"/>
    <n v="30804"/>
    <n v="2464"/>
    <n v="2464"/>
    <n v="48876"/>
    <n v="56268"/>
  </r>
  <r>
    <n v="25"/>
    <n v="3809"/>
    <x v="24"/>
    <s v="MECHANICAL EXECUTION"/>
    <s v="Female"/>
    <d v="1990-02-08T00:00:00"/>
    <x v="0"/>
    <x v="0"/>
    <n v="28.079452054794519"/>
    <s v="E3"/>
    <n v="51890"/>
    <n v="20756"/>
    <n v="31134"/>
    <n v="2491"/>
    <n v="2491"/>
    <n v="49399"/>
    <n v="56872"/>
  </r>
  <r>
    <n v="26"/>
    <n v="3921"/>
    <x v="25"/>
    <s v="PLANT MACHINERY"/>
    <s v="Female"/>
    <d v="1990-05-19T00:00:00"/>
    <x v="0"/>
    <x v="0"/>
    <n v="27.805479452054794"/>
    <s v="E2"/>
    <n v="45600"/>
    <n v="18240"/>
    <n v="27360"/>
    <n v="2189"/>
    <n v="2189"/>
    <n v="43411"/>
    <n v="49978"/>
  </r>
  <r>
    <n v="27"/>
    <n v="4033"/>
    <x v="26"/>
    <s v="HEAD OFFICE"/>
    <s v="Male"/>
    <d v="1990-07-02T00:00:00"/>
    <x v="0"/>
    <x v="0"/>
    <n v="27.684931506849313"/>
    <s v="E2"/>
    <n v="45780"/>
    <n v="18312"/>
    <n v="27468"/>
    <n v="2197"/>
    <n v="2197"/>
    <n v="43583"/>
    <n v="50174"/>
  </r>
  <r>
    <n v="28"/>
    <n v="4145"/>
    <x v="27"/>
    <s v="PLANT MACHINERY"/>
    <s v="Female"/>
    <d v="1990-07-14T00:00:00"/>
    <x v="0"/>
    <x v="0"/>
    <n v="27.652054794520549"/>
    <s v="E2"/>
    <n v="45670"/>
    <n v="18268"/>
    <n v="27402"/>
    <n v="2192"/>
    <n v="2192"/>
    <n v="43478"/>
    <n v="50054"/>
  </r>
  <r>
    <n v="29"/>
    <n v="4257"/>
    <x v="28"/>
    <s v="ACCOUNTS"/>
    <s v="Male"/>
    <d v="1990-08-30T00:00:00"/>
    <x v="0"/>
    <x v="0"/>
    <n v="27.523287671232875"/>
    <s v="E2"/>
    <n v="45340"/>
    <n v="18136"/>
    <n v="27204"/>
    <n v="2176"/>
    <n v="2176"/>
    <n v="43164"/>
    <n v="49692"/>
  </r>
  <r>
    <n v="30"/>
    <n v="4369"/>
    <x v="29"/>
    <s v="PLANT MACHINERY"/>
    <s v="Male"/>
    <d v="1990-09-24T00:00:00"/>
    <x v="0"/>
    <x v="0"/>
    <n v="27.454794520547946"/>
    <s v="E2"/>
    <n v="45230"/>
    <n v="18092"/>
    <n v="27138"/>
    <n v="2171"/>
    <n v="2171"/>
    <n v="43059"/>
    <n v="49572"/>
  </r>
  <r>
    <n v="31"/>
    <n v="4481"/>
    <x v="30"/>
    <s v="PLANT MACHINERY"/>
    <s v="Male"/>
    <d v="1991-01-30T00:00:00"/>
    <x v="0"/>
    <x v="0"/>
    <n v="27.104109589041094"/>
    <s v="E2"/>
    <n v="46120"/>
    <n v="18448"/>
    <n v="27672"/>
    <n v="2214"/>
    <n v="2214"/>
    <n v="43906"/>
    <n v="50548"/>
  </r>
  <r>
    <n v="32"/>
    <n v="4593"/>
    <x v="31"/>
    <s v="CIVIL EXECUTION"/>
    <s v="Male"/>
    <d v="1991-03-15T00:00:00"/>
    <x v="3"/>
    <x v="0"/>
    <n v="26.983561643835618"/>
    <s v="E2"/>
    <n v="44980"/>
    <n v="17992"/>
    <n v="26988"/>
    <n v="2159"/>
    <n v="2159"/>
    <n v="42821"/>
    <n v="49298"/>
  </r>
  <r>
    <n v="33"/>
    <n v="8382"/>
    <x v="32"/>
    <s v="PLANT MACHINERY"/>
    <s v="Male"/>
    <d v="1991-06-07T00:00:00"/>
    <x v="0"/>
    <x v="0"/>
    <n v="26.753424657534246"/>
    <s v="E2"/>
    <n v="45670"/>
    <n v="18268"/>
    <n v="27402"/>
    <n v="2192"/>
    <n v="2192"/>
    <n v="43478"/>
    <n v="50054"/>
  </r>
  <r>
    <n v="34"/>
    <n v="12171"/>
    <x v="33"/>
    <s v="PLANNING"/>
    <s v="Male"/>
    <d v="1991-10-13T00:00:00"/>
    <x v="0"/>
    <x v="0"/>
    <n v="26.402739726027399"/>
    <s v="E2"/>
    <n v="45340"/>
    <n v="18136"/>
    <n v="27204"/>
    <n v="2176"/>
    <n v="2176"/>
    <n v="43164"/>
    <n v="49692"/>
  </r>
  <r>
    <n v="35"/>
    <n v="12294"/>
    <x v="34"/>
    <s v="PLANT MACHINERY"/>
    <s v="Male"/>
    <d v="1991-10-13T00:00:00"/>
    <x v="0"/>
    <x v="0"/>
    <n v="26.402739726027399"/>
    <s v="E2"/>
    <n v="45340"/>
    <n v="18136"/>
    <n v="27204"/>
    <n v="2176"/>
    <n v="2176"/>
    <n v="43164"/>
    <n v="49692"/>
  </r>
  <r>
    <n v="36"/>
    <n v="12417"/>
    <x v="35"/>
    <s v="QUALITY CONTROL"/>
    <s v="Female"/>
    <d v="1991-12-30T00:00:00"/>
    <x v="0"/>
    <x v="0"/>
    <n v="26.18904109589041"/>
    <s v="E1"/>
    <n v="40780"/>
    <n v="16312"/>
    <n v="24468"/>
    <n v="1957"/>
    <n v="1957"/>
    <n v="38823"/>
    <n v="44694"/>
  </r>
  <r>
    <n v="37"/>
    <n v="13656"/>
    <x v="36"/>
    <s v="CIVIL EXECUTION"/>
    <s v="Male"/>
    <d v="1992-01-12T00:00:00"/>
    <x v="0"/>
    <x v="0"/>
    <n v="26.153424657534245"/>
    <s v="E2"/>
    <n v="44980"/>
    <n v="17992"/>
    <n v="26988"/>
    <n v="2159"/>
    <n v="2159"/>
    <n v="42821"/>
    <n v="49298"/>
  </r>
  <r>
    <n v="38"/>
    <n v="17894"/>
    <x v="37"/>
    <s v="QUALITY CONTROL"/>
    <s v="Male"/>
    <d v="1992-04-28T00:00:00"/>
    <x v="0"/>
    <x v="0"/>
    <n v="25.860273972602741"/>
    <s v="E2"/>
    <n v="46780"/>
    <n v="18712"/>
    <n v="28068"/>
    <n v="2245"/>
    <n v="2245"/>
    <n v="44535"/>
    <n v="51270"/>
  </r>
  <r>
    <n v="39"/>
    <n v="16789"/>
    <x v="38"/>
    <s v="HEAD OFFICE"/>
    <s v="Male"/>
    <d v="1992-05-10T00:00:00"/>
    <x v="0"/>
    <x v="0"/>
    <n v="25.827397260273973"/>
    <s v="E1"/>
    <n v="40670"/>
    <n v="16268"/>
    <n v="24402"/>
    <n v="1952"/>
    <n v="1952"/>
    <n v="38718"/>
    <n v="44574"/>
  </r>
  <r>
    <n v="40"/>
    <n v="17156"/>
    <x v="39"/>
    <s v="CIVIL EXECUTION"/>
    <s v="Male"/>
    <d v="1992-05-25T00:00:00"/>
    <x v="0"/>
    <x v="0"/>
    <n v="25.786301369863015"/>
    <s v="E1"/>
    <n v="40340"/>
    <n v="16136"/>
    <n v="24204"/>
    <n v="1936"/>
    <n v="1936"/>
    <n v="38404"/>
    <n v="44212"/>
  </r>
  <r>
    <n v="41"/>
    <n v="17523"/>
    <x v="40"/>
    <s v="ACCOUNTS"/>
    <s v="Male"/>
    <d v="1992-03-02T00:00:00"/>
    <x v="4"/>
    <x v="1"/>
    <n v="26.016438356164382"/>
    <s v="E1"/>
    <n v="40980"/>
    <n v="16392"/>
    <n v="24588"/>
    <n v="1967"/>
    <n v="1967"/>
    <n v="39013"/>
    <n v="44914"/>
  </r>
  <r>
    <n v="42"/>
    <n v="17890"/>
    <x v="41"/>
    <s v="COMMERCIAL"/>
    <s v="Male"/>
    <d v="1992-08-26T00:00:00"/>
    <x v="0"/>
    <x v="0"/>
    <n v="25.531506849315068"/>
    <s v="E1"/>
    <n v="41230"/>
    <n v="16492"/>
    <n v="24738"/>
    <n v="1979"/>
    <n v="1979"/>
    <n v="39251"/>
    <n v="45188"/>
  </r>
  <r>
    <n v="43"/>
    <n v="18257"/>
    <x v="42"/>
    <s v="CIVIL EXECUTION"/>
    <s v="Male"/>
    <d v="1992-10-06T00:00:00"/>
    <x v="0"/>
    <x v="0"/>
    <n v="25.419178082191781"/>
    <s v="E1"/>
    <n v="41450"/>
    <n v="16580"/>
    <n v="24870"/>
    <n v="1990"/>
    <n v="1990"/>
    <n v="39460"/>
    <n v="45430"/>
  </r>
  <r>
    <n v="44"/>
    <n v="18624"/>
    <x v="43"/>
    <s v="COMMERCIAL"/>
    <s v="Female"/>
    <d v="1992-12-24T00:00:00"/>
    <x v="0"/>
    <x v="0"/>
    <n v="25.202739726027396"/>
    <s v="S4"/>
    <n v="34890"/>
    <n v="13956"/>
    <n v="20934"/>
    <n v="1675"/>
    <n v="1675"/>
    <n v="33215"/>
    <n v="38240"/>
  </r>
  <r>
    <n v="45"/>
    <n v="18991"/>
    <x v="44"/>
    <s v="CIVIL EXECUTION"/>
    <s v="Male"/>
    <d v="1993-02-17T00:00:00"/>
    <x v="0"/>
    <x v="0"/>
    <n v="25.052054794520547"/>
    <s v="S4"/>
    <n v="35890"/>
    <n v="14356"/>
    <n v="21534"/>
    <n v="1723"/>
    <n v="1723"/>
    <n v="34167"/>
    <n v="39336"/>
  </r>
  <r>
    <n v="46"/>
    <n v="19358"/>
    <x v="45"/>
    <s v="CIVIL EXECUTION"/>
    <s v="Male"/>
    <d v="1993-03-22T00:00:00"/>
    <x v="5"/>
    <x v="0"/>
    <n v="24.961643835616439"/>
    <s v="S4"/>
    <n v="36120"/>
    <n v="14448"/>
    <n v="21672"/>
    <n v="1734"/>
    <n v="1734"/>
    <n v="34386"/>
    <n v="39588"/>
  </r>
  <r>
    <n v="47"/>
    <n v="19725"/>
    <x v="46"/>
    <s v="MECHANICAL EXECUTION"/>
    <s v="Female"/>
    <d v="1993-06-20T00:00:00"/>
    <x v="0"/>
    <x v="0"/>
    <n v="24.715068493150685"/>
    <s v="S4"/>
    <n v="35780"/>
    <n v="14312"/>
    <n v="21468"/>
    <n v="1717"/>
    <n v="1717"/>
    <n v="34063"/>
    <n v="39214"/>
  </r>
  <r>
    <n v="48"/>
    <n v="20092"/>
    <x v="47"/>
    <s v="CIVIL EXECUTION"/>
    <s v="Male"/>
    <d v="1994-05-02T00:00:00"/>
    <x v="0"/>
    <x v="0"/>
    <n v="23.849315068493151"/>
    <s v="S3"/>
    <n v="30290"/>
    <n v="12116"/>
    <n v="18174"/>
    <n v="1454"/>
    <n v="1454"/>
    <n v="28836"/>
    <n v="33198"/>
  </r>
  <r>
    <n v="49"/>
    <n v="20459"/>
    <x v="48"/>
    <s v="PLANNING"/>
    <s v="Male"/>
    <d v="1994-06-05T00:00:00"/>
    <x v="0"/>
    <x v="0"/>
    <n v="23.756164383561643"/>
    <s v="S3"/>
    <n v="30890"/>
    <n v="12356"/>
    <n v="18534"/>
    <n v="1483"/>
    <n v="1483"/>
    <n v="29407"/>
    <n v="33856"/>
  </r>
  <r>
    <n v="50"/>
    <n v="20826"/>
    <x v="49"/>
    <s v="CIVIL EXECUTION"/>
    <s v="Male"/>
    <d v="1994-08-01T00:00:00"/>
    <x v="0"/>
    <x v="0"/>
    <n v="23.6"/>
    <s v="S2"/>
    <n v="25340"/>
    <n v="10136"/>
    <n v="15204"/>
    <n v="1216"/>
    <n v="1216"/>
    <n v="24124"/>
    <n v="27772"/>
  </r>
  <r>
    <n v="51"/>
    <n v="21193"/>
    <x v="50"/>
    <s v="ACCOUNTS"/>
    <s v="Male"/>
    <d v="1996-02-07T00:00:00"/>
    <x v="0"/>
    <x v="0"/>
    <n v="22.079452054794519"/>
    <s v="S2"/>
    <n v="25670"/>
    <n v="10268"/>
    <n v="15402"/>
    <n v="1232"/>
    <n v="1232"/>
    <n v="24438"/>
    <n v="2813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4">
  <r>
    <n v="1"/>
    <n v="1756"/>
    <s v="Sachin Kumar"/>
    <x v="0"/>
    <x v="0"/>
    <d v="1984-06-09T00:00:00"/>
    <s v="Not This Month"/>
    <s v="Not Today"/>
    <x v="0"/>
    <x v="0"/>
    <x v="0"/>
    <x v="0"/>
    <x v="0"/>
    <x v="0"/>
    <x v="0"/>
    <x v="0"/>
    <n v="84172"/>
  </r>
  <r>
    <n v="2"/>
    <n v="1234"/>
    <s v="Young Lashley"/>
    <x v="0"/>
    <x v="0"/>
    <d v="1985-05-20T00:00:00"/>
    <s v="Not This Month"/>
    <s v="Not Today"/>
    <x v="1"/>
    <x v="1"/>
    <x v="1"/>
    <x v="1"/>
    <x v="1"/>
    <x v="1"/>
    <x v="1"/>
    <x v="1"/>
    <n v="66132"/>
  </r>
  <r>
    <n v="3"/>
    <n v="1345"/>
    <s v="Shi Kuam"/>
    <x v="1"/>
    <x v="1"/>
    <d v="1986-04-30T00:00:00"/>
    <s v="Not This Month"/>
    <s v="Not Today"/>
    <x v="2"/>
    <x v="1"/>
    <x v="2"/>
    <x v="2"/>
    <x v="2"/>
    <x v="2"/>
    <x v="2"/>
    <x v="2"/>
    <n v="70034"/>
  </r>
  <r>
    <n v="4"/>
    <n v="1457"/>
    <s v="Nancy Smith"/>
    <x v="1"/>
    <x v="1"/>
    <d v="1986-09-23T00:00:00"/>
    <s v="Not This Month"/>
    <s v="Not Today"/>
    <x v="3"/>
    <x v="2"/>
    <x v="3"/>
    <x v="3"/>
    <x v="3"/>
    <x v="3"/>
    <x v="3"/>
    <x v="3"/>
    <n v="102366"/>
  </r>
  <r>
    <n v="5"/>
    <n v="1569"/>
    <s v="Poonam Pandey"/>
    <x v="2"/>
    <x v="1"/>
    <d v="1986-10-15T00:00:00"/>
    <s v="Not This Month"/>
    <s v="Not Today"/>
    <x v="4"/>
    <x v="2"/>
    <x v="4"/>
    <x v="4"/>
    <x v="4"/>
    <x v="4"/>
    <x v="4"/>
    <x v="4"/>
    <n v="101446"/>
  </r>
  <r>
    <n v="6"/>
    <n v="1681"/>
    <s v="Zin Yenchao"/>
    <x v="1"/>
    <x v="1"/>
    <d v="1987-04-10T00:00:00"/>
    <s v="Not This Month"/>
    <s v="Not Today"/>
    <x v="5"/>
    <x v="1"/>
    <x v="5"/>
    <x v="5"/>
    <x v="5"/>
    <x v="5"/>
    <x v="5"/>
    <x v="5"/>
    <n v="67152"/>
  </r>
  <r>
    <n v="7"/>
    <n v="1793"/>
    <s v="Peter Parker"/>
    <x v="0"/>
    <x v="0"/>
    <d v="1987-10-27T00:00:00"/>
    <s v="Not This Month"/>
    <s v="Not Today"/>
    <x v="6"/>
    <x v="1"/>
    <x v="6"/>
    <x v="6"/>
    <x v="6"/>
    <x v="6"/>
    <x v="6"/>
    <x v="6"/>
    <n v="64554"/>
  </r>
  <r>
    <n v="8"/>
    <n v="1905"/>
    <s v="Kim Kardesian"/>
    <x v="2"/>
    <x v="1"/>
    <d v="1988-01-14T00:00:00"/>
    <s v="Not This Month"/>
    <s v="Not Today"/>
    <x v="7"/>
    <x v="0"/>
    <x v="7"/>
    <x v="7"/>
    <x v="7"/>
    <x v="7"/>
    <x v="7"/>
    <x v="7"/>
    <n v="83790"/>
  </r>
  <r>
    <n v="9"/>
    <n v="2017"/>
    <s v="Anand Sharma"/>
    <x v="3"/>
    <x v="0"/>
    <d v="1988-01-26T00:00:00"/>
    <s v="Not This Month"/>
    <s v="Not Today"/>
    <x v="8"/>
    <x v="1"/>
    <x v="8"/>
    <x v="8"/>
    <x v="8"/>
    <x v="8"/>
    <x v="8"/>
    <x v="8"/>
    <n v="64696"/>
  </r>
  <r>
    <n v="10"/>
    <n v="2129"/>
    <s v="Kamran Akmal"/>
    <x v="1"/>
    <x v="0"/>
    <d v="1988-03-20T00:00:00"/>
    <d v="1988-03-20T00:00:00"/>
    <s v="Not Today"/>
    <x v="9"/>
    <x v="1"/>
    <x v="9"/>
    <x v="9"/>
    <x v="9"/>
    <x v="9"/>
    <x v="9"/>
    <x v="9"/>
    <n v="67108"/>
  </r>
  <r>
    <n v="11"/>
    <n v="2241"/>
    <s v="Anand Rao"/>
    <x v="4"/>
    <x v="0"/>
    <d v="1988-08-16T00:00:00"/>
    <s v="Not This Month"/>
    <s v="Not Today"/>
    <x v="10"/>
    <x v="3"/>
    <x v="10"/>
    <x v="10"/>
    <x v="10"/>
    <x v="10"/>
    <x v="10"/>
    <x v="10"/>
    <n v="57408"/>
  </r>
  <r>
    <n v="12"/>
    <n v="2353"/>
    <s v="Antonio Gonzalvez"/>
    <x v="2"/>
    <x v="0"/>
    <d v="1988-08-23T00:00:00"/>
    <s v="Not This Month"/>
    <s v="Not Today"/>
    <x v="11"/>
    <x v="3"/>
    <x v="11"/>
    <x v="11"/>
    <x v="11"/>
    <x v="11"/>
    <x v="11"/>
    <x v="11"/>
    <n v="55294"/>
  </r>
  <r>
    <n v="13"/>
    <n v="2465"/>
    <s v="Parineeti Chopra"/>
    <x v="5"/>
    <x v="1"/>
    <d v="1989-02-07T00:00:00"/>
    <s v="Not This Month"/>
    <s v="Not Today"/>
    <x v="12"/>
    <x v="0"/>
    <x v="12"/>
    <x v="12"/>
    <x v="12"/>
    <x v="12"/>
    <x v="12"/>
    <x v="12"/>
    <n v="83668"/>
  </r>
  <r>
    <n v="14"/>
    <n v="2577"/>
    <s v="Ajmal Khan"/>
    <x v="1"/>
    <x v="0"/>
    <d v="1989-02-28T00:00:00"/>
    <s v="Not This Month"/>
    <s v="Not Today"/>
    <x v="13"/>
    <x v="0"/>
    <x v="13"/>
    <x v="13"/>
    <x v="13"/>
    <x v="13"/>
    <x v="13"/>
    <x v="13"/>
    <n v="79340"/>
  </r>
  <r>
    <n v="15"/>
    <n v="2689"/>
    <s v="Juhi Chawla"/>
    <x v="6"/>
    <x v="1"/>
    <d v="1989-03-15T00:00:00"/>
    <d v="1989-03-15T00:00:00"/>
    <s v="Not Today"/>
    <x v="14"/>
    <x v="1"/>
    <x v="14"/>
    <x v="14"/>
    <x v="14"/>
    <x v="14"/>
    <x v="14"/>
    <x v="14"/>
    <n v="68324"/>
  </r>
  <r>
    <n v="16"/>
    <n v="2801"/>
    <s v="Yuvraj Singh"/>
    <x v="7"/>
    <x v="0"/>
    <d v="1989-04-14T00:00:00"/>
    <s v="Not This Month"/>
    <s v="Not Today"/>
    <x v="15"/>
    <x v="1"/>
    <x v="15"/>
    <x v="15"/>
    <x v="15"/>
    <x v="15"/>
    <x v="15"/>
    <x v="15"/>
    <n v="69366"/>
  </r>
  <r>
    <n v="17"/>
    <n v="2913"/>
    <s v="Priyanka Chopra"/>
    <x v="8"/>
    <x v="1"/>
    <d v="1989-04-30T00:00:00"/>
    <s v="Not This Month"/>
    <s v="Not Today"/>
    <x v="16"/>
    <x v="1"/>
    <x v="16"/>
    <x v="16"/>
    <x v="16"/>
    <x v="16"/>
    <x v="16"/>
    <x v="16"/>
    <n v="71130"/>
  </r>
  <r>
    <n v="18"/>
    <n v="3025"/>
    <s v="Shahrukh Khan"/>
    <x v="6"/>
    <x v="0"/>
    <d v="1989-07-13T00:00:00"/>
    <s v="Not This Month"/>
    <s v="Not Today"/>
    <x v="17"/>
    <x v="1"/>
    <x v="17"/>
    <x v="17"/>
    <x v="17"/>
    <x v="17"/>
    <x v="17"/>
    <x v="17"/>
    <n v="67086"/>
  </r>
  <r>
    <n v="19"/>
    <n v="3137"/>
    <s v="Deepika Padukon"/>
    <x v="8"/>
    <x v="1"/>
    <d v="1989-09-05T00:00:00"/>
    <s v="Not This Month"/>
    <s v="Not Today"/>
    <x v="18"/>
    <x v="3"/>
    <x v="18"/>
    <x v="18"/>
    <x v="18"/>
    <x v="18"/>
    <x v="18"/>
    <x v="18"/>
    <n v="60160"/>
  </r>
  <r>
    <n v="20"/>
    <n v="3249"/>
    <s v="Vinod Singh"/>
    <x v="3"/>
    <x v="0"/>
    <d v="1989-09-17T00:00:00"/>
    <s v="Not This Month"/>
    <s v="Not Today"/>
    <x v="19"/>
    <x v="0"/>
    <x v="19"/>
    <x v="19"/>
    <x v="19"/>
    <x v="19"/>
    <x v="19"/>
    <x v="19"/>
    <n v="84764"/>
  </r>
  <r>
    <n v="21"/>
    <n v="3361"/>
    <s v="David parker"/>
    <x v="9"/>
    <x v="0"/>
    <d v="1989-10-01T00:00:00"/>
    <s v="Not This Month"/>
    <s v="Not Today"/>
    <x v="20"/>
    <x v="0"/>
    <x v="20"/>
    <x v="20"/>
    <x v="20"/>
    <x v="20"/>
    <x v="20"/>
    <x v="20"/>
    <n v="77696"/>
  </r>
  <r>
    <n v="22"/>
    <n v="3473"/>
    <s v="Akash Chopra"/>
    <x v="3"/>
    <x v="0"/>
    <d v="1989-12-04T00:00:00"/>
    <s v="Not This Month"/>
    <s v="Not Today"/>
    <x v="21"/>
    <x v="1"/>
    <x v="21"/>
    <x v="21"/>
    <x v="21"/>
    <x v="21"/>
    <x v="21"/>
    <x v="21"/>
    <n v="65552"/>
  </r>
  <r>
    <n v="23"/>
    <n v="3585"/>
    <s v="Greg Chappel"/>
    <x v="8"/>
    <x v="0"/>
    <d v="1990-01-11T00:00:00"/>
    <s v="Not This Month"/>
    <s v="Not Today"/>
    <x v="22"/>
    <x v="3"/>
    <x v="22"/>
    <x v="22"/>
    <x v="22"/>
    <x v="22"/>
    <x v="22"/>
    <x v="22"/>
    <n v="56148"/>
  </r>
  <r>
    <n v="24"/>
    <n v="3697"/>
    <s v="Lita Cena"/>
    <x v="1"/>
    <x v="1"/>
    <d v="1990-02-05T00:00:00"/>
    <s v="Not This Month"/>
    <s v="Not Today"/>
    <x v="23"/>
    <x v="3"/>
    <x v="23"/>
    <x v="23"/>
    <x v="23"/>
    <x v="23"/>
    <x v="23"/>
    <x v="23"/>
    <n v="56268"/>
  </r>
  <r>
    <n v="25"/>
    <n v="3809"/>
    <s v="Ashley Monny"/>
    <x v="1"/>
    <x v="1"/>
    <d v="1990-02-08T00:00:00"/>
    <s v="Not This Month"/>
    <s v="Not Today"/>
    <x v="24"/>
    <x v="3"/>
    <x v="24"/>
    <x v="24"/>
    <x v="24"/>
    <x v="24"/>
    <x v="24"/>
    <x v="24"/>
    <n v="56872"/>
  </r>
  <r>
    <n v="26"/>
    <n v="3921"/>
    <s v="Neetu Kumari"/>
    <x v="7"/>
    <x v="1"/>
    <d v="1990-05-19T00:00:00"/>
    <s v="Not This Month"/>
    <s v="Not Today"/>
    <x v="25"/>
    <x v="4"/>
    <x v="25"/>
    <x v="25"/>
    <x v="25"/>
    <x v="25"/>
    <x v="25"/>
    <x v="25"/>
    <n v="49978"/>
  </r>
  <r>
    <n v="27"/>
    <n v="4033"/>
    <s v="Anupam Rao"/>
    <x v="2"/>
    <x v="0"/>
    <d v="1990-07-02T00:00:00"/>
    <s v="Not This Month"/>
    <s v="Not Today"/>
    <x v="26"/>
    <x v="4"/>
    <x v="26"/>
    <x v="26"/>
    <x v="26"/>
    <x v="26"/>
    <x v="26"/>
    <x v="26"/>
    <n v="50174"/>
  </r>
  <r>
    <n v="28"/>
    <n v="4145"/>
    <s v="Kim Sharma"/>
    <x v="7"/>
    <x v="1"/>
    <d v="1990-07-14T00:00:00"/>
    <s v="Not This Month"/>
    <s v="Not Today"/>
    <x v="27"/>
    <x v="4"/>
    <x v="27"/>
    <x v="27"/>
    <x v="27"/>
    <x v="27"/>
    <x v="27"/>
    <x v="27"/>
    <n v="50054"/>
  </r>
  <r>
    <n v="29"/>
    <n v="4257"/>
    <s v="Manish Gupta"/>
    <x v="5"/>
    <x v="0"/>
    <d v="1990-08-30T00:00:00"/>
    <s v="Not This Month"/>
    <s v="Not Today"/>
    <x v="28"/>
    <x v="4"/>
    <x v="28"/>
    <x v="28"/>
    <x v="28"/>
    <x v="28"/>
    <x v="28"/>
    <x v="28"/>
    <n v="49692"/>
  </r>
  <r>
    <n v="30"/>
    <n v="4369"/>
    <s v="Antonio Martha"/>
    <x v="7"/>
    <x v="0"/>
    <d v="1990-09-24T00:00:00"/>
    <s v="Not This Month"/>
    <s v="Not Today"/>
    <x v="29"/>
    <x v="4"/>
    <x v="29"/>
    <x v="29"/>
    <x v="29"/>
    <x v="29"/>
    <x v="29"/>
    <x v="29"/>
    <n v="49572"/>
  </r>
  <r>
    <n v="31"/>
    <n v="4481"/>
    <s v="Mario Zao"/>
    <x v="7"/>
    <x v="0"/>
    <d v="1991-01-30T00:00:00"/>
    <s v="Not This Month"/>
    <s v="Not Today"/>
    <x v="30"/>
    <x v="4"/>
    <x v="30"/>
    <x v="30"/>
    <x v="30"/>
    <x v="30"/>
    <x v="30"/>
    <x v="30"/>
    <n v="50548"/>
  </r>
  <r>
    <n v="32"/>
    <n v="4593"/>
    <s v="Bruce Banner"/>
    <x v="9"/>
    <x v="0"/>
    <d v="1991-03-15T00:00:00"/>
    <d v="1991-03-15T00:00:00"/>
    <s v="Not Today"/>
    <x v="31"/>
    <x v="4"/>
    <x v="31"/>
    <x v="31"/>
    <x v="31"/>
    <x v="31"/>
    <x v="31"/>
    <x v="31"/>
    <n v="49298"/>
  </r>
  <r>
    <n v="33"/>
    <n v="8382"/>
    <s v="Jet Lee"/>
    <x v="7"/>
    <x v="0"/>
    <d v="1991-06-07T00:00:00"/>
    <s v="Not This Month"/>
    <s v="Not Today"/>
    <x v="32"/>
    <x v="4"/>
    <x v="27"/>
    <x v="27"/>
    <x v="27"/>
    <x v="27"/>
    <x v="27"/>
    <x v="27"/>
    <n v="50054"/>
  </r>
  <r>
    <n v="34"/>
    <n v="12171"/>
    <s v="Will Smith"/>
    <x v="3"/>
    <x v="0"/>
    <d v="1991-10-13T00:00:00"/>
    <s v="Not This Month"/>
    <s v="Not Today"/>
    <x v="33"/>
    <x v="4"/>
    <x v="28"/>
    <x v="28"/>
    <x v="28"/>
    <x v="28"/>
    <x v="28"/>
    <x v="28"/>
    <n v="49692"/>
  </r>
  <r>
    <n v="35"/>
    <n v="12294"/>
    <s v="Bruce Lee"/>
    <x v="7"/>
    <x v="0"/>
    <d v="1991-10-13T00:00:00"/>
    <s v="Not This Month"/>
    <s v="Not Today"/>
    <x v="33"/>
    <x v="4"/>
    <x v="28"/>
    <x v="28"/>
    <x v="28"/>
    <x v="28"/>
    <x v="28"/>
    <x v="28"/>
    <n v="49692"/>
  </r>
  <r>
    <n v="36"/>
    <n v="12417"/>
    <s v="Priya Singh"/>
    <x v="4"/>
    <x v="1"/>
    <d v="1991-12-30T00:00:00"/>
    <s v="Not This Month"/>
    <s v="Not Today"/>
    <x v="34"/>
    <x v="5"/>
    <x v="32"/>
    <x v="32"/>
    <x v="32"/>
    <x v="32"/>
    <x v="32"/>
    <x v="32"/>
    <n v="44694"/>
  </r>
  <r>
    <n v="37"/>
    <n v="13656"/>
    <s v="Jack paulo"/>
    <x v="9"/>
    <x v="0"/>
    <d v="1992-01-12T00:00:00"/>
    <s v="Not This Month"/>
    <s v="Not Today"/>
    <x v="35"/>
    <x v="4"/>
    <x v="31"/>
    <x v="31"/>
    <x v="31"/>
    <x v="31"/>
    <x v="31"/>
    <x v="31"/>
    <n v="49298"/>
  </r>
  <r>
    <n v="38"/>
    <n v="17894"/>
    <s v="George Daniel"/>
    <x v="4"/>
    <x v="0"/>
    <d v="1992-04-28T00:00:00"/>
    <s v="Not This Month"/>
    <s v="Not Today"/>
    <x v="36"/>
    <x v="4"/>
    <x v="33"/>
    <x v="33"/>
    <x v="33"/>
    <x v="33"/>
    <x v="33"/>
    <x v="33"/>
    <n v="51270"/>
  </r>
  <r>
    <n v="39"/>
    <n v="16789"/>
    <s v="Zakir Akhthar"/>
    <x v="2"/>
    <x v="0"/>
    <d v="1992-05-10T00:00:00"/>
    <s v="Not This Month"/>
    <s v="Not Today"/>
    <x v="37"/>
    <x v="5"/>
    <x v="34"/>
    <x v="34"/>
    <x v="34"/>
    <x v="34"/>
    <x v="34"/>
    <x v="34"/>
    <n v="44574"/>
  </r>
  <r>
    <n v="40"/>
    <n v="17156"/>
    <s v="Greg Hogg"/>
    <x v="9"/>
    <x v="0"/>
    <d v="1992-05-25T00:00:00"/>
    <s v="Not This Month"/>
    <s v="Not Today"/>
    <x v="38"/>
    <x v="5"/>
    <x v="35"/>
    <x v="35"/>
    <x v="35"/>
    <x v="35"/>
    <x v="35"/>
    <x v="35"/>
    <n v="44212"/>
  </r>
  <r>
    <n v="41"/>
    <n v="17523"/>
    <s v="Ajay Kumar"/>
    <x v="5"/>
    <x v="0"/>
    <d v="1992-03-02T00:00:00"/>
    <s v="Not This Month"/>
    <s v="Not Today"/>
    <x v="39"/>
    <x v="5"/>
    <x v="36"/>
    <x v="36"/>
    <x v="36"/>
    <x v="36"/>
    <x v="36"/>
    <x v="36"/>
    <n v="44914"/>
  </r>
  <r>
    <n v="42"/>
    <n v="17890"/>
    <s v="Brad Pitt"/>
    <x v="6"/>
    <x v="0"/>
    <d v="1992-08-26T00:00:00"/>
    <s v="Not This Month"/>
    <s v="Not Today"/>
    <x v="40"/>
    <x v="5"/>
    <x v="37"/>
    <x v="37"/>
    <x v="37"/>
    <x v="37"/>
    <x v="37"/>
    <x v="37"/>
    <n v="45188"/>
  </r>
  <r>
    <n v="43"/>
    <n v="18257"/>
    <s v="Robin Singh"/>
    <x v="9"/>
    <x v="0"/>
    <d v="1992-10-06T00:00:00"/>
    <s v="Not This Month"/>
    <s v="Not Today"/>
    <x v="41"/>
    <x v="5"/>
    <x v="38"/>
    <x v="38"/>
    <x v="38"/>
    <x v="38"/>
    <x v="38"/>
    <x v="38"/>
    <n v="45430"/>
  </r>
  <r>
    <n v="44"/>
    <n v="18624"/>
    <s v="Angelina Jolie"/>
    <x v="6"/>
    <x v="1"/>
    <d v="1992-12-24T00:00:00"/>
    <s v="Not This Month"/>
    <s v="Not Today"/>
    <x v="42"/>
    <x v="6"/>
    <x v="39"/>
    <x v="39"/>
    <x v="39"/>
    <x v="39"/>
    <x v="39"/>
    <x v="39"/>
    <n v="38240"/>
  </r>
  <r>
    <n v="45"/>
    <n v="18991"/>
    <s v="Ajay Sharma"/>
    <x v="9"/>
    <x v="0"/>
    <d v="1993-02-17T00:00:00"/>
    <s v="Not This Month"/>
    <s v="Not Today"/>
    <x v="43"/>
    <x v="6"/>
    <x v="40"/>
    <x v="40"/>
    <x v="40"/>
    <x v="40"/>
    <x v="40"/>
    <x v="40"/>
    <n v="39336"/>
  </r>
  <r>
    <n v="46"/>
    <n v="19358"/>
    <s v="Steven Smith"/>
    <x v="9"/>
    <x v="0"/>
    <d v="1993-03-22T00:00:00"/>
    <d v="1993-03-22T00:00:00"/>
    <s v="Not Today"/>
    <x v="44"/>
    <x v="6"/>
    <x v="41"/>
    <x v="41"/>
    <x v="41"/>
    <x v="41"/>
    <x v="41"/>
    <x v="41"/>
    <n v="39588"/>
  </r>
  <r>
    <n v="47"/>
    <n v="19725"/>
    <s v="Pinky Chawla"/>
    <x v="1"/>
    <x v="1"/>
    <d v="1993-06-20T00:00:00"/>
    <s v="Not This Month"/>
    <s v="Not Today"/>
    <x v="45"/>
    <x v="6"/>
    <x v="42"/>
    <x v="42"/>
    <x v="42"/>
    <x v="42"/>
    <x v="42"/>
    <x v="42"/>
    <n v="39214"/>
  </r>
  <r>
    <n v="48"/>
    <n v="20092"/>
    <s v="B N narayana"/>
    <x v="9"/>
    <x v="0"/>
    <d v="1994-05-02T00:00:00"/>
    <s v="Not This Month"/>
    <s v="Not Today"/>
    <x v="46"/>
    <x v="7"/>
    <x v="43"/>
    <x v="43"/>
    <x v="43"/>
    <x v="43"/>
    <x v="43"/>
    <x v="43"/>
    <n v="33198"/>
  </r>
  <r>
    <n v="49"/>
    <n v="20459"/>
    <s v="Raju Kumar"/>
    <x v="3"/>
    <x v="0"/>
    <d v="1994-06-05T00:00:00"/>
    <s v="Not This Month"/>
    <s v="Not Today"/>
    <x v="47"/>
    <x v="7"/>
    <x v="44"/>
    <x v="44"/>
    <x v="44"/>
    <x v="44"/>
    <x v="44"/>
    <x v="44"/>
    <n v="33856"/>
  </r>
  <r>
    <n v="50"/>
    <n v="20826"/>
    <s v="Bruce Wayne"/>
    <x v="9"/>
    <x v="0"/>
    <d v="1994-08-01T00:00:00"/>
    <s v="Not This Month"/>
    <s v="Not Today"/>
    <x v="48"/>
    <x v="8"/>
    <x v="45"/>
    <x v="45"/>
    <x v="45"/>
    <x v="45"/>
    <x v="45"/>
    <x v="45"/>
    <n v="27772"/>
  </r>
  <r>
    <n v="51"/>
    <n v="21193"/>
    <s v="Santosh Singh"/>
    <x v="5"/>
    <x v="0"/>
    <d v="1996-02-07T00:00:00"/>
    <s v="Not This Month"/>
    <s v="Not Today"/>
    <x v="49"/>
    <x v="8"/>
    <x v="46"/>
    <x v="46"/>
    <x v="46"/>
    <x v="46"/>
    <x v="46"/>
    <x v="46"/>
    <n v="28134"/>
  </r>
  <r>
    <m/>
    <m/>
    <m/>
    <x v="10"/>
    <x v="2"/>
    <m/>
    <m/>
    <m/>
    <x v="50"/>
    <x v="9"/>
    <x v="47"/>
    <x v="47"/>
    <x v="47"/>
    <x v="47"/>
    <x v="47"/>
    <x v="47"/>
    <m/>
  </r>
  <r>
    <m/>
    <m/>
    <m/>
    <x v="10"/>
    <x v="2"/>
    <m/>
    <m/>
    <m/>
    <x v="50"/>
    <x v="9"/>
    <x v="47"/>
    <x v="47"/>
    <x v="47"/>
    <x v="47"/>
    <x v="47"/>
    <x v="47"/>
    <m/>
  </r>
  <r>
    <m/>
    <m/>
    <m/>
    <x v="10"/>
    <x v="2"/>
    <m/>
    <m/>
    <m/>
    <x v="50"/>
    <x v="9"/>
    <x v="47"/>
    <x v="47"/>
    <x v="47"/>
    <x v="47"/>
    <x v="47"/>
    <x v="4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X2:X14" firstHeaderRow="1" firstDataRow="1" firstDataCol="1"/>
  <pivotFields count="17">
    <pivotField showAll="0"/>
    <pivotField showAll="0"/>
    <pivotField axis="axisRow" showAll="0">
      <items count="52">
        <item x="40"/>
        <item x="44"/>
        <item x="13"/>
        <item x="21"/>
        <item x="10"/>
        <item x="8"/>
        <item x="43"/>
        <item x="11"/>
        <item x="29"/>
        <item x="26"/>
        <item x="24"/>
        <item x="47"/>
        <item x="41"/>
        <item x="31"/>
        <item x="34"/>
        <item x="49"/>
        <item x="20"/>
        <item x="18"/>
        <item x="37"/>
        <item x="22"/>
        <item x="39"/>
        <item x="36"/>
        <item x="32"/>
        <item x="14"/>
        <item x="9"/>
        <item x="7"/>
        <item x="27"/>
        <item x="23"/>
        <item x="28"/>
        <item x="30"/>
        <item x="3"/>
        <item x="25"/>
        <item x="12"/>
        <item x="6"/>
        <item x="46"/>
        <item x="4"/>
        <item x="35"/>
        <item x="16"/>
        <item x="48"/>
        <item x="42"/>
        <item x="0"/>
        <item x="50"/>
        <item x="17"/>
        <item x="2"/>
        <item x="45"/>
        <item x="19"/>
        <item x="33"/>
        <item x="1"/>
        <item x="15"/>
        <item x="38"/>
        <item x="5"/>
        <item t="default"/>
      </items>
    </pivotField>
    <pivotField showAll="0"/>
    <pivotField showAll="0"/>
    <pivotField numFmtId="14" showAll="0"/>
    <pivotField axis="axisRow" showAll="0" defaultSubtotal="0">
      <items count="6">
        <item sd="0" x="0"/>
        <item x="1"/>
        <item x="2"/>
        <item x="3"/>
        <item x="4"/>
        <item x="5"/>
      </items>
    </pivotField>
    <pivotField showAll="0"/>
    <pivotField numFmtId="166" showAll="0"/>
    <pivotField showAll="0"/>
    <pivotField numFmtId="44" showAll="0"/>
    <pivotField numFmtId="44" showAll="0"/>
    <pivotField numFmtId="44" showAll="0"/>
    <pivotField numFmtId="44" showAll="0"/>
    <pivotField numFmtId="44" showAll="0"/>
    <pivotField numFmtId="44" showAll="0"/>
    <pivotField numFmtId="44" showAll="0"/>
  </pivotFields>
  <rowFields count="2">
    <field x="6"/>
    <field x="2"/>
  </rowFields>
  <rowItems count="12">
    <i>
      <x/>
    </i>
    <i>
      <x v="1"/>
    </i>
    <i r="1">
      <x v="24"/>
    </i>
    <i>
      <x v="2"/>
    </i>
    <i r="1">
      <x v="23"/>
    </i>
    <i>
      <x v="3"/>
    </i>
    <i r="1">
      <x v="13"/>
    </i>
    <i>
      <x v="4"/>
    </i>
    <i r="1">
      <x/>
    </i>
    <i>
      <x v="5"/>
    </i>
    <i r="1">
      <x v="44"/>
    </i>
    <i t="grand">
      <x/>
    </i>
  </rowItems>
  <colItems count="1">
    <i/>
  </colItems>
  <formats count="1">
    <format dxfId="1">
      <pivotArea type="all" dataOnly="0" outline="0" fieldPosition="0"/>
    </format>
  </formats>
  <pivotTableStyleInfo name="PivotStyleMedium9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4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 chartFormat="3">
  <location ref="A1:H13" firstHeaderRow="1" firstDataRow="2" firstDataCol="1"/>
  <pivotFields count="17">
    <pivotField showAll="0"/>
    <pivotField showAll="0"/>
    <pivotField showAll="0"/>
    <pivotField axis="axisRow" showAll="0">
      <items count="12">
        <item sd="0" x="5"/>
        <item sd="0" x="9"/>
        <item sd="0" x="6"/>
        <item sd="0" x="2"/>
        <item sd="0" x="8"/>
        <item sd="0" x="1"/>
        <item sd="0" x="3"/>
        <item sd="0" x="7"/>
        <item sd="0" x="4"/>
        <item sd="0" x="0"/>
        <item sd="0" x="10"/>
        <item t="default" sd="0"/>
      </items>
    </pivotField>
    <pivotField axis="axisRow" showAll="0">
      <items count="4">
        <item sd="0" x="1"/>
        <item sd="0" x="0"/>
        <item x="2"/>
        <item t="default"/>
      </items>
    </pivotField>
    <pivotField showAll="0"/>
    <pivotField showAll="0"/>
    <pivotField showAll="0"/>
    <pivotField axis="axisRow" showAll="0">
      <items count="52">
        <item sd="0" x="49"/>
        <item sd="0" x="48"/>
        <item sd="0" x="47"/>
        <item sd="0" x="46"/>
        <item sd="0" x="45"/>
        <item sd="0" x="44"/>
        <item sd="0" x="43"/>
        <item sd="0" x="42"/>
        <item x="41"/>
        <item sd="0" x="40"/>
        <item sd="0" x="38"/>
        <item sd="0" x="37"/>
        <item sd="0" x="36"/>
        <item sd="0" x="39"/>
        <item sd="0" x="35"/>
        <item sd="0" x="34"/>
        <item sd="0" x="33"/>
        <item sd="0" x="32"/>
        <item sd="0" x="31"/>
        <item sd="0" x="30"/>
        <item sd="0" x="29"/>
        <item sd="0" x="28"/>
        <item sd="0" x="27"/>
        <item sd="0" x="26"/>
        <item sd="0" x="25"/>
        <item sd="0" x="24"/>
        <item sd="0" x="23"/>
        <item sd="0" x="22"/>
        <item sd="0" x="21"/>
        <item sd="0" x="20"/>
        <item sd="0" x="19"/>
        <item sd="0" x="18"/>
        <item sd="0" x="17"/>
        <item sd="0" x="16"/>
        <item sd="0" x="15"/>
        <item sd="0" x="14"/>
        <item sd="0" x="13"/>
        <item sd="0" x="12"/>
        <item sd="0" x="11"/>
        <item sd="0" x="10"/>
        <item sd="0" x="9"/>
        <item sd="0" x="8"/>
        <item sd="0" x="7"/>
        <item sd="0" x="6"/>
        <item sd="0" x="5"/>
        <item sd="0" x="4"/>
        <item sd="0" x="3"/>
        <item sd="0" x="2"/>
        <item sd="0" x="1"/>
        <item sd="0" x="0"/>
        <item sd="0" x="50"/>
        <item t="default" sd="0"/>
      </items>
    </pivotField>
    <pivotField axis="axisRow" showAll="0">
      <items count="11">
        <item sd="0" x="5"/>
        <item sd="0" x="4"/>
        <item sd="0" x="3"/>
        <item sd="0" x="1"/>
        <item sd="0" x="0"/>
        <item sd="0" x="2"/>
        <item sd="0" x="8"/>
        <item sd="0" x="7"/>
        <item sd="0" x="6"/>
        <item h="1" sd="0" x="9"/>
        <item t="default" sd="0"/>
      </items>
    </pivotField>
    <pivotField dataField="1" showAll="0">
      <items count="49">
        <item x="45"/>
        <item x="46"/>
        <item x="43"/>
        <item x="44"/>
        <item x="39"/>
        <item x="42"/>
        <item x="40"/>
        <item x="41"/>
        <item x="35"/>
        <item x="34"/>
        <item x="32"/>
        <item x="36"/>
        <item x="37"/>
        <item x="38"/>
        <item x="31"/>
        <item x="29"/>
        <item x="28"/>
        <item x="25"/>
        <item x="27"/>
        <item x="26"/>
        <item x="30"/>
        <item x="33"/>
        <item x="11"/>
        <item x="22"/>
        <item x="23"/>
        <item x="24"/>
        <item x="10"/>
        <item x="18"/>
        <item x="6"/>
        <item x="8"/>
        <item x="21"/>
        <item x="1"/>
        <item x="17"/>
        <item x="9"/>
        <item x="5"/>
        <item x="14"/>
        <item x="15"/>
        <item x="2"/>
        <item x="16"/>
        <item x="20"/>
        <item x="13"/>
        <item x="12"/>
        <item x="7"/>
        <item x="0"/>
        <item x="19"/>
        <item x="4"/>
        <item x="3"/>
        <item x="47"/>
        <item t="default"/>
      </items>
    </pivotField>
    <pivotField dataField="1" showAll="0">
      <items count="49">
        <item x="45"/>
        <item x="46"/>
        <item x="43"/>
        <item x="44"/>
        <item x="39"/>
        <item x="42"/>
        <item x="40"/>
        <item x="41"/>
        <item x="35"/>
        <item x="34"/>
        <item x="32"/>
        <item x="36"/>
        <item x="37"/>
        <item x="38"/>
        <item x="31"/>
        <item x="29"/>
        <item x="28"/>
        <item x="25"/>
        <item x="27"/>
        <item x="26"/>
        <item x="30"/>
        <item x="33"/>
        <item x="11"/>
        <item x="22"/>
        <item x="23"/>
        <item x="24"/>
        <item x="10"/>
        <item x="18"/>
        <item x="6"/>
        <item x="8"/>
        <item x="21"/>
        <item x="1"/>
        <item x="17"/>
        <item x="9"/>
        <item x="5"/>
        <item x="14"/>
        <item x="15"/>
        <item x="2"/>
        <item x="16"/>
        <item x="20"/>
        <item x="13"/>
        <item x="12"/>
        <item x="7"/>
        <item x="0"/>
        <item x="19"/>
        <item x="4"/>
        <item x="3"/>
        <item x="47"/>
        <item t="default"/>
      </items>
    </pivotField>
    <pivotField dataField="1" showAll="0">
      <items count="49">
        <item x="45"/>
        <item x="46"/>
        <item x="43"/>
        <item x="44"/>
        <item x="39"/>
        <item x="42"/>
        <item x="40"/>
        <item x="41"/>
        <item x="35"/>
        <item x="34"/>
        <item x="32"/>
        <item x="36"/>
        <item x="37"/>
        <item x="38"/>
        <item x="31"/>
        <item x="29"/>
        <item x="28"/>
        <item x="25"/>
        <item x="27"/>
        <item x="26"/>
        <item x="30"/>
        <item x="33"/>
        <item x="11"/>
        <item x="22"/>
        <item x="23"/>
        <item x="24"/>
        <item x="10"/>
        <item x="18"/>
        <item x="6"/>
        <item x="8"/>
        <item x="21"/>
        <item x="1"/>
        <item x="17"/>
        <item x="9"/>
        <item x="5"/>
        <item x="14"/>
        <item x="15"/>
        <item x="2"/>
        <item x="16"/>
        <item x="20"/>
        <item x="13"/>
        <item x="12"/>
        <item x="7"/>
        <item x="0"/>
        <item x="19"/>
        <item x="4"/>
        <item x="3"/>
        <item x="47"/>
        <item t="default"/>
      </items>
    </pivotField>
    <pivotField dataField="1" showAll="0">
      <items count="49">
        <item x="45"/>
        <item x="46"/>
        <item x="43"/>
        <item x="44"/>
        <item x="39"/>
        <item x="42"/>
        <item x="40"/>
        <item x="41"/>
        <item x="35"/>
        <item x="34"/>
        <item x="32"/>
        <item x="36"/>
        <item x="37"/>
        <item x="38"/>
        <item x="31"/>
        <item x="29"/>
        <item x="28"/>
        <item x="25"/>
        <item x="27"/>
        <item x="26"/>
        <item x="30"/>
        <item x="33"/>
        <item x="11"/>
        <item x="22"/>
        <item x="23"/>
        <item x="24"/>
        <item x="10"/>
        <item x="18"/>
        <item x="6"/>
        <item x="8"/>
        <item x="21"/>
        <item x="1"/>
        <item x="17"/>
        <item x="9"/>
        <item x="5"/>
        <item x="14"/>
        <item x="15"/>
        <item x="2"/>
        <item x="16"/>
        <item x="20"/>
        <item x="13"/>
        <item x="12"/>
        <item x="7"/>
        <item x="0"/>
        <item x="19"/>
        <item x="4"/>
        <item x="3"/>
        <item x="47"/>
        <item t="default"/>
      </items>
    </pivotField>
    <pivotField dataField="1" showAll="0">
      <items count="49">
        <item x="45"/>
        <item x="46"/>
        <item x="43"/>
        <item x="44"/>
        <item x="39"/>
        <item x="42"/>
        <item x="40"/>
        <item x="41"/>
        <item x="35"/>
        <item x="34"/>
        <item x="32"/>
        <item x="36"/>
        <item x="37"/>
        <item x="38"/>
        <item x="31"/>
        <item x="29"/>
        <item x="28"/>
        <item x="25"/>
        <item x="27"/>
        <item x="26"/>
        <item x="30"/>
        <item x="33"/>
        <item x="11"/>
        <item x="22"/>
        <item x="23"/>
        <item x="24"/>
        <item x="10"/>
        <item x="18"/>
        <item x="6"/>
        <item x="8"/>
        <item x="21"/>
        <item x="1"/>
        <item x="17"/>
        <item x="9"/>
        <item x="5"/>
        <item x="14"/>
        <item x="15"/>
        <item x="2"/>
        <item x="16"/>
        <item x="20"/>
        <item x="13"/>
        <item x="12"/>
        <item x="7"/>
        <item x="0"/>
        <item x="19"/>
        <item x="4"/>
        <item x="3"/>
        <item x="47"/>
        <item t="default"/>
      </items>
    </pivotField>
    <pivotField dataField="1" showAll="0">
      <items count="49">
        <item x="45"/>
        <item x="46"/>
        <item x="43"/>
        <item x="44"/>
        <item x="39"/>
        <item x="42"/>
        <item x="40"/>
        <item x="41"/>
        <item x="35"/>
        <item x="34"/>
        <item x="32"/>
        <item x="36"/>
        <item x="37"/>
        <item x="38"/>
        <item x="31"/>
        <item x="29"/>
        <item x="28"/>
        <item x="25"/>
        <item x="27"/>
        <item x="26"/>
        <item x="30"/>
        <item x="33"/>
        <item x="11"/>
        <item x="22"/>
        <item x="23"/>
        <item x="24"/>
        <item x="10"/>
        <item x="18"/>
        <item x="6"/>
        <item x="8"/>
        <item x="21"/>
        <item x="1"/>
        <item x="17"/>
        <item x="9"/>
        <item x="5"/>
        <item x="14"/>
        <item x="15"/>
        <item x="2"/>
        <item x="16"/>
        <item x="20"/>
        <item x="13"/>
        <item x="12"/>
        <item x="7"/>
        <item x="0"/>
        <item x="19"/>
        <item x="4"/>
        <item x="3"/>
        <item x="47"/>
        <item t="default"/>
      </items>
    </pivotField>
    <pivotField dataField="1" showAll="0"/>
  </pivotFields>
  <rowFields count="4">
    <field x="3"/>
    <field x="4"/>
    <field x="9"/>
    <field x="8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Fields count="1">
    <field x="-2"/>
  </colFields>
  <col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colItems>
  <dataFields count="7">
    <dataField name="Sum of Gross Pay" fld="10" baseField="3" baseItem="7"/>
    <dataField name="Sum of Basic Pay" fld="11" baseField="8" baseItem="22"/>
    <dataField name="Sum of Flexi Pay" fld="12" baseField="8" baseItem="22"/>
    <dataField name="Sum of PF Employee" fld="13" baseField="3" baseItem="7"/>
    <dataField name="Sum of PF Employer" fld="14" baseField="8" baseItem="22"/>
    <dataField name="Sum of Net Pay" fld="15" baseField="8" baseItem="15"/>
    <dataField name="Sum of CTC" fld="16" baseField="8" baseItem="15"/>
  </dataFields>
  <formats count="1">
    <format dxfId="2">
      <pivotArea dataOnly="0" labelOnly="1" fieldPosition="0">
        <references count="1">
          <reference field="8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</formats>
  <chartFormats count="28">
    <chartFormat chart="0" format="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8">
      <pivotArea type="data" outline="0" fieldPosition="0">
        <references count="2">
          <reference field="4294967294" count="1" selected="0">
            <x v="0"/>
          </reference>
          <reference field="4" count="1" selected="0">
            <x v="0"/>
          </reference>
        </references>
      </pivotArea>
    </chartFormat>
    <chartFormat chart="2" format="9">
      <pivotArea type="data" outline="0" fieldPosition="0">
        <references count="2">
          <reference field="4294967294" count="1" selected="0">
            <x v="0"/>
          </reference>
          <reference field="4" count="1" selected="0">
            <x v="1"/>
          </reference>
        </references>
      </pivotArea>
    </chartFormat>
    <chartFormat chart="2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11">
      <pivotArea type="data" outline="0" fieldPosition="0">
        <references count="2">
          <reference field="4294967294" count="1" selected="0">
            <x v="1"/>
          </reference>
          <reference field="4" count="1" selected="0">
            <x v="0"/>
          </reference>
        </references>
      </pivotArea>
    </chartFormat>
    <chartFormat chart="2" format="12">
      <pivotArea type="data" outline="0" fieldPosition="0">
        <references count="2">
          <reference field="4294967294" count="1" selected="0">
            <x v="1"/>
          </reference>
          <reference field="4" count="1" selected="0">
            <x v="1"/>
          </reference>
        </references>
      </pivotArea>
    </chartFormat>
    <chartFormat chart="2" format="13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14">
      <pivotArea type="data" outline="0" fieldPosition="0">
        <references count="2">
          <reference field="4294967294" count="1" selected="0">
            <x v="2"/>
          </reference>
          <reference field="4" count="1" selected="0">
            <x v="0"/>
          </reference>
        </references>
      </pivotArea>
    </chartFormat>
    <chartFormat chart="2" format="15">
      <pivotArea type="data" outline="0" fieldPosition="0">
        <references count="2">
          <reference field="4294967294" count="1" selected="0">
            <x v="2"/>
          </reference>
          <reference field="4" count="1" selected="0">
            <x v="1"/>
          </reference>
        </references>
      </pivotArea>
    </chartFormat>
    <chartFormat chart="2" format="16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2" format="17">
      <pivotArea type="data" outline="0" fieldPosition="0">
        <references count="2">
          <reference field="4294967294" count="1" selected="0">
            <x v="3"/>
          </reference>
          <reference field="4" count="1" selected="0">
            <x v="0"/>
          </reference>
        </references>
      </pivotArea>
    </chartFormat>
    <chartFormat chart="2" format="18">
      <pivotArea type="data" outline="0" fieldPosition="0">
        <references count="2">
          <reference field="4294967294" count="1" selected="0">
            <x v="3"/>
          </reference>
          <reference field="4" count="1" selected="0">
            <x v="1"/>
          </reference>
        </references>
      </pivotArea>
    </chartFormat>
    <chartFormat chart="2" format="19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2" format="20">
      <pivotArea type="data" outline="0" fieldPosition="0">
        <references count="2">
          <reference field="4294967294" count="1" selected="0">
            <x v="4"/>
          </reference>
          <reference field="4" count="1" selected="0">
            <x v="0"/>
          </reference>
        </references>
      </pivotArea>
    </chartFormat>
    <chartFormat chart="2" format="21">
      <pivotArea type="data" outline="0" fieldPosition="0">
        <references count="2">
          <reference field="4294967294" count="1" selected="0">
            <x v="4"/>
          </reference>
          <reference field="4" count="1" selected="0">
            <x v="1"/>
          </reference>
        </references>
      </pivotArea>
    </chartFormat>
    <chartFormat chart="2" format="22" series="1">
      <pivotArea type="data" outline="0" fieldPosition="0">
        <references count="1">
          <reference field="4294967294" count="1" selected="0">
            <x v="5"/>
          </reference>
        </references>
      </pivotArea>
    </chartFormat>
    <chartFormat chart="2" format="23">
      <pivotArea type="data" outline="0" fieldPosition="0">
        <references count="2">
          <reference field="4294967294" count="1" selected="0">
            <x v="5"/>
          </reference>
          <reference field="4" count="1" selected="0">
            <x v="0"/>
          </reference>
        </references>
      </pivotArea>
    </chartFormat>
    <chartFormat chart="2" format="24">
      <pivotArea type="data" outline="0" fieldPosition="0">
        <references count="2">
          <reference field="4294967294" count="1" selected="0">
            <x v="5"/>
          </reference>
          <reference field="4" count="1" selected="0">
            <x v="1"/>
          </reference>
        </references>
      </pivotArea>
    </chartFormat>
    <chartFormat chart="2" format="25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2" format="26">
      <pivotArea type="data" outline="0" fieldPosition="0">
        <references count="2">
          <reference field="4294967294" count="1" selected="0">
            <x v="6"/>
          </reference>
          <reference field="4" count="1" selected="0">
            <x v="0"/>
          </reference>
        </references>
      </pivotArea>
    </chartFormat>
    <chartFormat chart="2" format="27">
      <pivotArea type="data" outline="0" fieldPosition="0">
        <references count="2">
          <reference field="4294967294" count="1" selected="0">
            <x v="6"/>
          </reference>
          <reference field="4" count="1" selected="0">
            <x v="1"/>
          </reference>
        </references>
      </pivotArea>
    </chartFormat>
  </chartFormat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W2:W5" firstHeaderRow="1" firstDataRow="1" firstDataCol="1"/>
  <pivotFields count="17">
    <pivotField showAll="0"/>
    <pivotField showAll="0"/>
    <pivotField axis="axisRow" showAll="0">
      <items count="52">
        <item x="40"/>
        <item x="44"/>
        <item x="13"/>
        <item x="21"/>
        <item x="10"/>
        <item x="8"/>
        <item x="43"/>
        <item x="11"/>
        <item x="29"/>
        <item x="26"/>
        <item x="24"/>
        <item x="47"/>
        <item x="41"/>
        <item x="31"/>
        <item x="34"/>
        <item x="49"/>
        <item x="20"/>
        <item x="18"/>
        <item x="37"/>
        <item x="22"/>
        <item x="39"/>
        <item x="36"/>
        <item x="32"/>
        <item x="14"/>
        <item x="9"/>
        <item x="7"/>
        <item x="27"/>
        <item x="23"/>
        <item x="28"/>
        <item x="30"/>
        <item x="3"/>
        <item x="25"/>
        <item x="12"/>
        <item x="6"/>
        <item x="46"/>
        <item x="4"/>
        <item x="35"/>
        <item x="16"/>
        <item x="48"/>
        <item x="42"/>
        <item x="0"/>
        <item x="50"/>
        <item x="17"/>
        <item x="2"/>
        <item x="45"/>
        <item x="19"/>
        <item x="33"/>
        <item x="1"/>
        <item x="15"/>
        <item x="38"/>
        <item x="5"/>
        <item t="default"/>
      </items>
    </pivotField>
    <pivotField showAll="0"/>
    <pivotField showAll="0"/>
    <pivotField numFmtId="14" showAll="0"/>
    <pivotField showAll="0" defaultSubtotal="0"/>
    <pivotField axis="axisRow" showAll="0">
      <items count="3">
        <item h="1" sd="0" x="0"/>
        <item x="1"/>
        <item t="default"/>
      </items>
    </pivotField>
    <pivotField numFmtId="166" showAll="0"/>
    <pivotField showAll="0"/>
    <pivotField numFmtId="44" showAll="0"/>
    <pivotField numFmtId="44" showAll="0"/>
    <pivotField numFmtId="44" showAll="0"/>
    <pivotField numFmtId="44" showAll="0"/>
    <pivotField numFmtId="44" showAll="0"/>
    <pivotField numFmtId="44" showAll="0"/>
    <pivotField numFmtId="44" showAll="0"/>
  </pivotFields>
  <rowFields count="2">
    <field x="7"/>
    <field x="2"/>
  </rowFields>
  <rowItems count="3">
    <i>
      <x v="1"/>
    </i>
    <i r="1">
      <x/>
    </i>
    <i t="grand">
      <x/>
    </i>
  </rowItems>
  <colItems count="1">
    <i/>
  </colItems>
  <formats count="1">
    <format dxfId="3">
      <pivotArea type="all" dataOnly="0" outline="0" fieldPosition="0"/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tabSelected="1" zoomScale="80" zoomScaleNormal="80" workbookViewId="0">
      <pane ySplit="1" topLeftCell="A2" activePane="bottomLeft" state="frozen"/>
      <selection pane="bottomLeft" activeCell="R22" sqref="R22"/>
    </sheetView>
  </sheetViews>
  <sheetFormatPr defaultRowHeight="15" x14ac:dyDescent="0.25"/>
  <cols>
    <col min="1" max="1" width="9.140625" style="6"/>
    <col min="2" max="2" width="10.42578125" style="6" bestFit="1" customWidth="1"/>
    <col min="3" max="3" width="17.85546875" style="6" bestFit="1" customWidth="1"/>
    <col min="4" max="4" width="23.5703125" style="6" bestFit="1" customWidth="1"/>
    <col min="5" max="5" width="9.140625" style="6"/>
    <col min="6" max="6" width="11.28515625" style="6" bestFit="1" customWidth="1"/>
    <col min="7" max="7" width="16.42578125" style="8" customWidth="1"/>
    <col min="8" max="8" width="14" style="8" customWidth="1"/>
    <col min="9" max="9" width="9" style="6" bestFit="1" customWidth="1"/>
    <col min="10" max="10" width="6.140625" style="6" bestFit="1" customWidth="1"/>
    <col min="11" max="11" width="16.28515625" style="10" bestFit="1" customWidth="1"/>
    <col min="12" max="12" width="15.85546875" style="10" bestFit="1" customWidth="1"/>
    <col min="13" max="13" width="15.5703125" style="10" bestFit="1" customWidth="1"/>
    <col min="14" max="14" width="15.140625" style="10" customWidth="1"/>
    <col min="15" max="15" width="14.28515625" style="10" customWidth="1"/>
    <col min="16" max="16" width="14.42578125" style="10" bestFit="1" customWidth="1"/>
    <col min="17" max="17" width="16" style="10" bestFit="1" customWidth="1"/>
    <col min="18" max="16384" width="9.140625" style="11"/>
  </cols>
  <sheetData>
    <row r="1" spans="1:17" s="4" customFormat="1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1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x14ac:dyDescent="0.25">
      <c r="A2" s="5">
        <v>1</v>
      </c>
      <c r="B2" s="6">
        <v>1756</v>
      </c>
      <c r="C2" s="6" t="s">
        <v>17</v>
      </c>
      <c r="D2" s="6" t="s">
        <v>18</v>
      </c>
      <c r="E2" s="6" t="s">
        <v>19</v>
      </c>
      <c r="F2" s="7">
        <v>30842</v>
      </c>
      <c r="G2" s="8" t="str">
        <f ca="1">IF(AND(MONTH(F2)=MONTH(TODAY()), DAY(F2)&gt;DAY(TODAY())),F2,"Not This Month")</f>
        <v>Not This Month</v>
      </c>
      <c r="H2" s="8" t="str">
        <f ca="1">IF(AND(MONTH(F2)=MONTH(TODAY()), DAY(F2)=DAY(TODAY())),F2,"Not Today")</f>
        <v>Not Today</v>
      </c>
      <c r="I2" s="9">
        <f t="shared" ref="I2:I52" ca="1" si="0">YEARFRAC(F2,TODAY(),3)</f>
        <v>33.756164383561647</v>
      </c>
      <c r="J2" s="7" t="s">
        <v>20</v>
      </c>
      <c r="K2" s="10">
        <v>76800</v>
      </c>
      <c r="L2" s="10">
        <f>K2*40%</f>
        <v>30720</v>
      </c>
      <c r="M2" s="10">
        <f>K2-L2</f>
        <v>46080</v>
      </c>
      <c r="N2" s="10">
        <f>ROUND(L2*12%,0)</f>
        <v>3686</v>
      </c>
      <c r="O2" s="10">
        <f>ROUND(L2*12%,0)</f>
        <v>3686</v>
      </c>
      <c r="P2" s="10">
        <f>K2-N2</f>
        <v>73114</v>
      </c>
      <c r="Q2" s="10">
        <f>SUM(L2:O2)</f>
        <v>84172</v>
      </c>
    </row>
    <row r="3" spans="1:17" x14ac:dyDescent="0.25">
      <c r="A3" s="5">
        <v>2</v>
      </c>
      <c r="B3" s="6">
        <v>1234</v>
      </c>
      <c r="C3" s="6" t="s">
        <v>21</v>
      </c>
      <c r="D3" s="6" t="s">
        <v>18</v>
      </c>
      <c r="E3" s="6" t="s">
        <v>19</v>
      </c>
      <c r="F3" s="7">
        <v>31187</v>
      </c>
      <c r="G3" s="8" t="str">
        <f t="shared" ref="G3:G52" ca="1" si="1">IF(AND(MONTH(F3)=MONTH(TODAY()), DAY(F3)&gt;=DAY(TODAY())),F3,"Not This Month")</f>
        <v>Not This Month</v>
      </c>
      <c r="H3" s="8" t="str">
        <f t="shared" ref="H3:H52" ca="1" si="2">IF(AND(MONTH(F3)=MONTH(TODAY()), DAY(F3)=DAY(TODAY())),F3,"Not Today")</f>
        <v>Not Today</v>
      </c>
      <c r="I3" s="9">
        <f t="shared" ca="1" si="0"/>
        <v>32.81095890410959</v>
      </c>
      <c r="J3" s="7" t="s">
        <v>22</v>
      </c>
      <c r="K3" s="10">
        <v>60340</v>
      </c>
      <c r="L3" s="10">
        <f t="shared" ref="L3:L52" si="3">K3*40%</f>
        <v>24136</v>
      </c>
      <c r="M3" s="10">
        <f t="shared" ref="M3:M52" si="4">K3-L3</f>
        <v>36204</v>
      </c>
      <c r="N3" s="10">
        <f t="shared" ref="N3:N52" si="5">ROUND(L3*12%,0)</f>
        <v>2896</v>
      </c>
      <c r="O3" s="10">
        <f t="shared" ref="O3:O52" si="6">ROUND(L3*12%,0)</f>
        <v>2896</v>
      </c>
      <c r="P3" s="10">
        <f t="shared" ref="P3:P52" si="7">K3-N3</f>
        <v>57444</v>
      </c>
      <c r="Q3" s="10">
        <f t="shared" ref="Q3:Q52" si="8">SUM(L3:O3)</f>
        <v>66132</v>
      </c>
    </row>
    <row r="4" spans="1:17" x14ac:dyDescent="0.25">
      <c r="A4" s="5">
        <v>3</v>
      </c>
      <c r="B4" s="6">
        <v>1345</v>
      </c>
      <c r="C4" s="6" t="s">
        <v>23</v>
      </c>
      <c r="D4" s="12" t="s">
        <v>24</v>
      </c>
      <c r="E4" s="6" t="s">
        <v>25</v>
      </c>
      <c r="F4" s="7">
        <v>31532</v>
      </c>
      <c r="G4" s="8" t="str">
        <f t="shared" ca="1" si="1"/>
        <v>Not This Month</v>
      </c>
      <c r="H4" s="8" t="str">
        <f t="shared" ca="1" si="2"/>
        <v>Not Today</v>
      </c>
      <c r="I4" s="9">
        <f t="shared" ca="1" si="0"/>
        <v>31.865753424657534</v>
      </c>
      <c r="J4" s="7" t="s">
        <v>22</v>
      </c>
      <c r="K4" s="10">
        <v>63900</v>
      </c>
      <c r="L4" s="10">
        <f t="shared" si="3"/>
        <v>25560</v>
      </c>
      <c r="M4" s="10">
        <f t="shared" si="4"/>
        <v>38340</v>
      </c>
      <c r="N4" s="10">
        <f t="shared" si="5"/>
        <v>3067</v>
      </c>
      <c r="O4" s="10">
        <f t="shared" si="6"/>
        <v>3067</v>
      </c>
      <c r="P4" s="10">
        <f t="shared" si="7"/>
        <v>60833</v>
      </c>
      <c r="Q4" s="10">
        <f t="shared" si="8"/>
        <v>70034</v>
      </c>
    </row>
    <row r="5" spans="1:17" x14ac:dyDescent="0.25">
      <c r="A5" s="5">
        <v>4</v>
      </c>
      <c r="B5" s="6">
        <v>1457</v>
      </c>
      <c r="C5" s="6" t="s">
        <v>26</v>
      </c>
      <c r="D5" s="12" t="s">
        <v>24</v>
      </c>
      <c r="E5" s="6" t="s">
        <v>25</v>
      </c>
      <c r="F5" s="7">
        <v>31678</v>
      </c>
      <c r="G5" s="8" t="str">
        <f t="shared" ca="1" si="1"/>
        <v>Not This Month</v>
      </c>
      <c r="H5" s="8" t="str">
        <f t="shared" ca="1" si="2"/>
        <v>Not Today</v>
      </c>
      <c r="I5" s="9">
        <f t="shared" ca="1" si="0"/>
        <v>31.465753424657535</v>
      </c>
      <c r="J5" s="7" t="s">
        <v>27</v>
      </c>
      <c r="K5" s="10">
        <v>93400</v>
      </c>
      <c r="L5" s="10">
        <f t="shared" si="3"/>
        <v>37360</v>
      </c>
      <c r="M5" s="10">
        <f t="shared" si="4"/>
        <v>56040</v>
      </c>
      <c r="N5" s="10">
        <f t="shared" si="5"/>
        <v>4483</v>
      </c>
      <c r="O5" s="10">
        <f t="shared" si="6"/>
        <v>4483</v>
      </c>
      <c r="P5" s="10">
        <f t="shared" si="7"/>
        <v>88917</v>
      </c>
      <c r="Q5" s="10">
        <f t="shared" si="8"/>
        <v>102366</v>
      </c>
    </row>
    <row r="6" spans="1:17" x14ac:dyDescent="0.25">
      <c r="A6" s="5">
        <v>5</v>
      </c>
      <c r="B6" s="6">
        <v>1569</v>
      </c>
      <c r="C6" s="6" t="s">
        <v>28</v>
      </c>
      <c r="D6" s="12" t="s">
        <v>29</v>
      </c>
      <c r="E6" s="6" t="s">
        <v>25</v>
      </c>
      <c r="F6" s="7">
        <v>31700</v>
      </c>
      <c r="G6" s="8" t="str">
        <f t="shared" ca="1" si="1"/>
        <v>Not This Month</v>
      </c>
      <c r="H6" s="8" t="str">
        <f t="shared" ca="1" si="2"/>
        <v>Not Today</v>
      </c>
      <c r="I6" s="9">
        <f t="shared" ca="1" si="0"/>
        <v>31.405479452054795</v>
      </c>
      <c r="J6" s="7" t="s">
        <v>27</v>
      </c>
      <c r="K6" s="10">
        <v>92560</v>
      </c>
      <c r="L6" s="10">
        <f t="shared" si="3"/>
        <v>37024</v>
      </c>
      <c r="M6" s="10">
        <f t="shared" si="4"/>
        <v>55536</v>
      </c>
      <c r="N6" s="10">
        <f t="shared" si="5"/>
        <v>4443</v>
      </c>
      <c r="O6" s="10">
        <f t="shared" si="6"/>
        <v>4443</v>
      </c>
      <c r="P6" s="10">
        <f t="shared" si="7"/>
        <v>88117</v>
      </c>
      <c r="Q6" s="10">
        <f t="shared" si="8"/>
        <v>101446</v>
      </c>
    </row>
    <row r="7" spans="1:17" x14ac:dyDescent="0.25">
      <c r="A7" s="5">
        <v>6</v>
      </c>
      <c r="B7" s="6">
        <v>1681</v>
      </c>
      <c r="C7" s="6" t="s">
        <v>30</v>
      </c>
      <c r="D7" s="12" t="s">
        <v>24</v>
      </c>
      <c r="E7" s="6" t="s">
        <v>25</v>
      </c>
      <c r="F7" s="7">
        <v>31877</v>
      </c>
      <c r="G7" s="8" t="str">
        <f t="shared" ca="1" si="1"/>
        <v>Not This Month</v>
      </c>
      <c r="H7" s="8" t="str">
        <f t="shared" ca="1" si="2"/>
        <v>Not Today</v>
      </c>
      <c r="I7" s="9">
        <f t="shared" ca="1" si="0"/>
        <v>30.920547945205481</v>
      </c>
      <c r="J7" s="7" t="s">
        <v>22</v>
      </c>
      <c r="K7" s="10">
        <v>61270</v>
      </c>
      <c r="L7" s="10">
        <f t="shared" si="3"/>
        <v>24508</v>
      </c>
      <c r="M7" s="10">
        <f t="shared" si="4"/>
        <v>36762</v>
      </c>
      <c r="N7" s="10">
        <f t="shared" si="5"/>
        <v>2941</v>
      </c>
      <c r="O7" s="10">
        <f t="shared" si="6"/>
        <v>2941</v>
      </c>
      <c r="P7" s="10">
        <f t="shared" si="7"/>
        <v>58329</v>
      </c>
      <c r="Q7" s="10">
        <f t="shared" si="8"/>
        <v>67152</v>
      </c>
    </row>
    <row r="8" spans="1:17" x14ac:dyDescent="0.25">
      <c r="A8" s="5">
        <v>7</v>
      </c>
      <c r="B8" s="6">
        <v>1793</v>
      </c>
      <c r="C8" s="6" t="s">
        <v>31</v>
      </c>
      <c r="D8" s="6" t="s">
        <v>18</v>
      </c>
      <c r="E8" s="6" t="s">
        <v>19</v>
      </c>
      <c r="F8" s="7">
        <v>32077</v>
      </c>
      <c r="G8" s="8" t="str">
        <f t="shared" ca="1" si="1"/>
        <v>Not This Month</v>
      </c>
      <c r="H8" s="8" t="str">
        <f t="shared" ca="1" si="2"/>
        <v>Not Today</v>
      </c>
      <c r="I8" s="9">
        <f t="shared" ca="1" si="0"/>
        <v>30.372602739726027</v>
      </c>
      <c r="J8" s="7" t="s">
        <v>22</v>
      </c>
      <c r="K8" s="10">
        <v>58900</v>
      </c>
      <c r="L8" s="10">
        <f t="shared" si="3"/>
        <v>23560</v>
      </c>
      <c r="M8" s="10">
        <f t="shared" si="4"/>
        <v>35340</v>
      </c>
      <c r="N8" s="10">
        <f t="shared" si="5"/>
        <v>2827</v>
      </c>
      <c r="O8" s="10">
        <f t="shared" si="6"/>
        <v>2827</v>
      </c>
      <c r="P8" s="10">
        <f t="shared" si="7"/>
        <v>56073</v>
      </c>
      <c r="Q8" s="10">
        <f t="shared" si="8"/>
        <v>64554</v>
      </c>
    </row>
    <row r="9" spans="1:17" x14ac:dyDescent="0.25">
      <c r="A9" s="5">
        <v>8</v>
      </c>
      <c r="B9" s="6">
        <v>1905</v>
      </c>
      <c r="C9" s="6" t="s">
        <v>32</v>
      </c>
      <c r="D9" s="12" t="s">
        <v>29</v>
      </c>
      <c r="E9" s="6" t="s">
        <v>25</v>
      </c>
      <c r="F9" s="7">
        <v>32156</v>
      </c>
      <c r="G9" s="8" t="str">
        <f t="shared" ca="1" si="1"/>
        <v>Not This Month</v>
      </c>
      <c r="H9" s="8" t="str">
        <f t="shared" ca="1" si="2"/>
        <v>Not Today</v>
      </c>
      <c r="I9" s="9">
        <f t="shared" ca="1" si="0"/>
        <v>30.156164383561645</v>
      </c>
      <c r="J9" s="7" t="s">
        <v>20</v>
      </c>
      <c r="K9" s="10">
        <v>76450</v>
      </c>
      <c r="L9" s="10">
        <f t="shared" si="3"/>
        <v>30580</v>
      </c>
      <c r="M9" s="10">
        <f t="shared" si="4"/>
        <v>45870</v>
      </c>
      <c r="N9" s="10">
        <f t="shared" si="5"/>
        <v>3670</v>
      </c>
      <c r="O9" s="10">
        <f t="shared" si="6"/>
        <v>3670</v>
      </c>
      <c r="P9" s="10">
        <f t="shared" si="7"/>
        <v>72780</v>
      </c>
      <c r="Q9" s="10">
        <f t="shared" si="8"/>
        <v>83790</v>
      </c>
    </row>
    <row r="10" spans="1:17" x14ac:dyDescent="0.25">
      <c r="A10" s="5">
        <v>9</v>
      </c>
      <c r="B10" s="6">
        <v>2017</v>
      </c>
      <c r="C10" s="6" t="s">
        <v>33</v>
      </c>
      <c r="D10" s="12" t="s">
        <v>34</v>
      </c>
      <c r="E10" s="6" t="s">
        <v>19</v>
      </c>
      <c r="F10" s="7">
        <v>32168</v>
      </c>
      <c r="G10" s="8" t="str">
        <f t="shared" ca="1" si="1"/>
        <v>Not This Month</v>
      </c>
      <c r="H10" s="8" t="str">
        <f t="shared" ca="1" si="2"/>
        <v>Not Today</v>
      </c>
      <c r="I10" s="9">
        <f t="shared" ca="1" si="0"/>
        <v>30.123287671232877</v>
      </c>
      <c r="J10" s="7" t="s">
        <v>22</v>
      </c>
      <c r="K10" s="10">
        <v>59030</v>
      </c>
      <c r="L10" s="10">
        <f t="shared" si="3"/>
        <v>23612</v>
      </c>
      <c r="M10" s="10">
        <f t="shared" si="4"/>
        <v>35418</v>
      </c>
      <c r="N10" s="10">
        <f t="shared" si="5"/>
        <v>2833</v>
      </c>
      <c r="O10" s="10">
        <f t="shared" si="6"/>
        <v>2833</v>
      </c>
      <c r="P10" s="10">
        <f t="shared" si="7"/>
        <v>56197</v>
      </c>
      <c r="Q10" s="10">
        <f t="shared" si="8"/>
        <v>64696</v>
      </c>
    </row>
    <row r="11" spans="1:17" x14ac:dyDescent="0.25">
      <c r="A11" s="5">
        <v>10</v>
      </c>
      <c r="B11" s="6">
        <v>2129</v>
      </c>
      <c r="C11" s="6" t="s">
        <v>35</v>
      </c>
      <c r="D11" s="12" t="s">
        <v>24</v>
      </c>
      <c r="E11" s="6" t="s">
        <v>19</v>
      </c>
      <c r="F11" s="7">
        <v>32222</v>
      </c>
      <c r="G11" s="8">
        <f t="shared" ca="1" si="1"/>
        <v>32222</v>
      </c>
      <c r="H11" s="8" t="str">
        <f t="shared" ca="1" si="2"/>
        <v>Not Today</v>
      </c>
      <c r="I11" s="9">
        <f t="shared" ca="1" si="0"/>
        <v>29.975342465753425</v>
      </c>
      <c r="J11" s="7" t="s">
        <v>22</v>
      </c>
      <c r="K11" s="10">
        <v>61230</v>
      </c>
      <c r="L11" s="10">
        <f t="shared" si="3"/>
        <v>24492</v>
      </c>
      <c r="M11" s="10">
        <f t="shared" si="4"/>
        <v>36738</v>
      </c>
      <c r="N11" s="10">
        <f t="shared" si="5"/>
        <v>2939</v>
      </c>
      <c r="O11" s="10">
        <f t="shared" si="6"/>
        <v>2939</v>
      </c>
      <c r="P11" s="10">
        <f t="shared" si="7"/>
        <v>58291</v>
      </c>
      <c r="Q11" s="10">
        <f t="shared" si="8"/>
        <v>67108</v>
      </c>
    </row>
    <row r="12" spans="1:17" x14ac:dyDescent="0.25">
      <c r="A12" s="5">
        <v>11</v>
      </c>
      <c r="B12" s="6">
        <v>2241</v>
      </c>
      <c r="C12" s="6" t="s">
        <v>36</v>
      </c>
      <c r="D12" s="12" t="s">
        <v>37</v>
      </c>
      <c r="E12" s="6" t="s">
        <v>19</v>
      </c>
      <c r="F12" s="7">
        <v>32371</v>
      </c>
      <c r="G12" s="8" t="str">
        <f t="shared" ca="1" si="1"/>
        <v>Not This Month</v>
      </c>
      <c r="H12" s="8" t="str">
        <f t="shared" ca="1" si="2"/>
        <v>Not Today</v>
      </c>
      <c r="I12" s="9">
        <f t="shared" ca="1" si="0"/>
        <v>29.567123287671233</v>
      </c>
      <c r="J12" s="7" t="s">
        <v>38</v>
      </c>
      <c r="K12" s="10">
        <v>52380</v>
      </c>
      <c r="L12" s="10">
        <f t="shared" si="3"/>
        <v>20952</v>
      </c>
      <c r="M12" s="10">
        <f t="shared" si="4"/>
        <v>31428</v>
      </c>
      <c r="N12" s="10">
        <f t="shared" si="5"/>
        <v>2514</v>
      </c>
      <c r="O12" s="10">
        <f t="shared" si="6"/>
        <v>2514</v>
      </c>
      <c r="P12" s="10">
        <f t="shared" si="7"/>
        <v>49866</v>
      </c>
      <c r="Q12" s="10">
        <f t="shared" si="8"/>
        <v>57408</v>
      </c>
    </row>
    <row r="13" spans="1:17" x14ac:dyDescent="0.25">
      <c r="A13" s="5">
        <v>12</v>
      </c>
      <c r="B13" s="6">
        <v>2353</v>
      </c>
      <c r="C13" s="6" t="s">
        <v>39</v>
      </c>
      <c r="D13" s="12" t="s">
        <v>29</v>
      </c>
      <c r="E13" s="6" t="s">
        <v>19</v>
      </c>
      <c r="F13" s="7">
        <v>32378</v>
      </c>
      <c r="G13" s="8" t="str">
        <f t="shared" ca="1" si="1"/>
        <v>Not This Month</v>
      </c>
      <c r="H13" s="8" t="str">
        <f t="shared" ca="1" si="2"/>
        <v>Not Today</v>
      </c>
      <c r="I13" s="9">
        <f t="shared" ca="1" si="0"/>
        <v>29.547945205479451</v>
      </c>
      <c r="J13" s="7" t="s">
        <v>38</v>
      </c>
      <c r="K13" s="10">
        <v>50450</v>
      </c>
      <c r="L13" s="10">
        <f t="shared" si="3"/>
        <v>20180</v>
      </c>
      <c r="M13" s="10">
        <f t="shared" si="4"/>
        <v>30270</v>
      </c>
      <c r="N13" s="10">
        <f t="shared" si="5"/>
        <v>2422</v>
      </c>
      <c r="O13" s="10">
        <f t="shared" si="6"/>
        <v>2422</v>
      </c>
      <c r="P13" s="10">
        <f t="shared" si="7"/>
        <v>48028</v>
      </c>
      <c r="Q13" s="10">
        <f t="shared" si="8"/>
        <v>55294</v>
      </c>
    </row>
    <row r="14" spans="1:17" x14ac:dyDescent="0.25">
      <c r="A14" s="5">
        <v>13</v>
      </c>
      <c r="B14" s="6">
        <v>2465</v>
      </c>
      <c r="C14" s="6" t="s">
        <v>40</v>
      </c>
      <c r="D14" s="12" t="s">
        <v>41</v>
      </c>
      <c r="E14" s="6" t="s">
        <v>25</v>
      </c>
      <c r="F14" s="7">
        <v>32546</v>
      </c>
      <c r="G14" s="8" t="str">
        <f t="shared" ca="1" si="1"/>
        <v>Not This Month</v>
      </c>
      <c r="H14" s="8" t="str">
        <f t="shared" ca="1" si="2"/>
        <v>Not Today</v>
      </c>
      <c r="I14" s="9">
        <f t="shared" ca="1" si="0"/>
        <v>29.087671232876712</v>
      </c>
      <c r="J14" s="7" t="s">
        <v>20</v>
      </c>
      <c r="K14" s="10">
        <v>76340</v>
      </c>
      <c r="L14" s="10">
        <f t="shared" si="3"/>
        <v>30536</v>
      </c>
      <c r="M14" s="10">
        <f t="shared" si="4"/>
        <v>45804</v>
      </c>
      <c r="N14" s="10">
        <f t="shared" si="5"/>
        <v>3664</v>
      </c>
      <c r="O14" s="10">
        <f t="shared" si="6"/>
        <v>3664</v>
      </c>
      <c r="P14" s="10">
        <f t="shared" si="7"/>
        <v>72676</v>
      </c>
      <c r="Q14" s="10">
        <f t="shared" si="8"/>
        <v>83668</v>
      </c>
    </row>
    <row r="15" spans="1:17" x14ac:dyDescent="0.25">
      <c r="A15" s="5">
        <v>14</v>
      </c>
      <c r="B15" s="6">
        <v>2577</v>
      </c>
      <c r="C15" s="6" t="s">
        <v>42</v>
      </c>
      <c r="D15" s="12" t="s">
        <v>24</v>
      </c>
      <c r="E15" s="6" t="s">
        <v>19</v>
      </c>
      <c r="F15" s="7">
        <v>32567</v>
      </c>
      <c r="G15" s="8" t="str">
        <f t="shared" ca="1" si="1"/>
        <v>Not This Month</v>
      </c>
      <c r="H15" s="8" t="str">
        <f t="shared" ca="1" si="2"/>
        <v>Not Today</v>
      </c>
      <c r="I15" s="9">
        <f t="shared" ca="1" si="0"/>
        <v>29.030136986301368</v>
      </c>
      <c r="J15" s="7" t="s">
        <v>20</v>
      </c>
      <c r="K15" s="10">
        <v>72390</v>
      </c>
      <c r="L15" s="10">
        <f t="shared" si="3"/>
        <v>28956</v>
      </c>
      <c r="M15" s="10">
        <f t="shared" si="4"/>
        <v>43434</v>
      </c>
      <c r="N15" s="10">
        <f t="shared" si="5"/>
        <v>3475</v>
      </c>
      <c r="O15" s="10">
        <f t="shared" si="6"/>
        <v>3475</v>
      </c>
      <c r="P15" s="10">
        <f t="shared" si="7"/>
        <v>68915</v>
      </c>
      <c r="Q15" s="10">
        <f t="shared" si="8"/>
        <v>79340</v>
      </c>
    </row>
    <row r="16" spans="1:17" x14ac:dyDescent="0.25">
      <c r="A16" s="5">
        <v>15</v>
      </c>
      <c r="B16" s="6">
        <v>2689</v>
      </c>
      <c r="C16" s="6" t="s">
        <v>43</v>
      </c>
      <c r="D16" s="12" t="s">
        <v>44</v>
      </c>
      <c r="E16" s="6" t="s">
        <v>25</v>
      </c>
      <c r="F16" s="7">
        <v>32582</v>
      </c>
      <c r="G16" s="8">
        <f t="shared" ca="1" si="1"/>
        <v>32582</v>
      </c>
      <c r="H16" s="8" t="str">
        <f t="shared" ca="1" si="2"/>
        <v>Not Today</v>
      </c>
      <c r="I16" s="9">
        <f t="shared" ca="1" si="0"/>
        <v>28.989041095890411</v>
      </c>
      <c r="J16" s="7" t="s">
        <v>22</v>
      </c>
      <c r="K16" s="10">
        <v>62340</v>
      </c>
      <c r="L16" s="10">
        <f t="shared" si="3"/>
        <v>24936</v>
      </c>
      <c r="M16" s="10">
        <f t="shared" si="4"/>
        <v>37404</v>
      </c>
      <c r="N16" s="10">
        <f t="shared" si="5"/>
        <v>2992</v>
      </c>
      <c r="O16" s="10">
        <f t="shared" si="6"/>
        <v>2992</v>
      </c>
      <c r="P16" s="10">
        <f t="shared" si="7"/>
        <v>59348</v>
      </c>
      <c r="Q16" s="10">
        <f t="shared" si="8"/>
        <v>68324</v>
      </c>
    </row>
    <row r="17" spans="1:17" x14ac:dyDescent="0.25">
      <c r="A17" s="5">
        <v>16</v>
      </c>
      <c r="B17" s="6">
        <v>2801</v>
      </c>
      <c r="C17" s="6" t="s">
        <v>45</v>
      </c>
      <c r="D17" s="12" t="s">
        <v>46</v>
      </c>
      <c r="E17" s="6" t="s">
        <v>19</v>
      </c>
      <c r="F17" s="7">
        <v>32612</v>
      </c>
      <c r="G17" s="8" t="str">
        <f t="shared" ca="1" si="1"/>
        <v>Not This Month</v>
      </c>
      <c r="H17" s="8" t="str">
        <f t="shared" ca="1" si="2"/>
        <v>Not Today</v>
      </c>
      <c r="I17" s="9">
        <f t="shared" ca="1" si="0"/>
        <v>28.906849315068492</v>
      </c>
      <c r="J17" s="7" t="s">
        <v>22</v>
      </c>
      <c r="K17" s="10">
        <v>63290</v>
      </c>
      <c r="L17" s="10">
        <f t="shared" si="3"/>
        <v>25316</v>
      </c>
      <c r="M17" s="10">
        <f t="shared" si="4"/>
        <v>37974</v>
      </c>
      <c r="N17" s="10">
        <f t="shared" si="5"/>
        <v>3038</v>
      </c>
      <c r="O17" s="10">
        <f t="shared" si="6"/>
        <v>3038</v>
      </c>
      <c r="P17" s="10">
        <f t="shared" si="7"/>
        <v>60252</v>
      </c>
      <c r="Q17" s="10">
        <f t="shared" si="8"/>
        <v>69366</v>
      </c>
    </row>
    <row r="18" spans="1:17" x14ac:dyDescent="0.25">
      <c r="A18" s="5">
        <v>17</v>
      </c>
      <c r="B18" s="6">
        <v>2913</v>
      </c>
      <c r="C18" s="6" t="s">
        <v>47</v>
      </c>
      <c r="D18" s="12" t="s">
        <v>48</v>
      </c>
      <c r="E18" s="6" t="s">
        <v>25</v>
      </c>
      <c r="F18" s="7">
        <v>32628</v>
      </c>
      <c r="G18" s="8" t="str">
        <f t="shared" ca="1" si="1"/>
        <v>Not This Month</v>
      </c>
      <c r="H18" s="8" t="str">
        <f t="shared" ca="1" si="2"/>
        <v>Not Today</v>
      </c>
      <c r="I18" s="9">
        <f t="shared" ca="1" si="0"/>
        <v>28.863013698630137</v>
      </c>
      <c r="J18" s="7" t="s">
        <v>22</v>
      </c>
      <c r="K18" s="10">
        <v>64900</v>
      </c>
      <c r="L18" s="10">
        <f t="shared" si="3"/>
        <v>25960</v>
      </c>
      <c r="M18" s="10">
        <f t="shared" si="4"/>
        <v>38940</v>
      </c>
      <c r="N18" s="10">
        <f t="shared" si="5"/>
        <v>3115</v>
      </c>
      <c r="O18" s="10">
        <f t="shared" si="6"/>
        <v>3115</v>
      </c>
      <c r="P18" s="10">
        <f t="shared" si="7"/>
        <v>61785</v>
      </c>
      <c r="Q18" s="10">
        <f t="shared" si="8"/>
        <v>71130</v>
      </c>
    </row>
    <row r="19" spans="1:17" x14ac:dyDescent="0.25">
      <c r="A19" s="5">
        <v>18</v>
      </c>
      <c r="B19" s="6">
        <v>3025</v>
      </c>
      <c r="C19" s="6" t="s">
        <v>49</v>
      </c>
      <c r="D19" s="12" t="s">
        <v>44</v>
      </c>
      <c r="E19" s="6" t="s">
        <v>19</v>
      </c>
      <c r="F19" s="7">
        <v>32702</v>
      </c>
      <c r="G19" s="8" t="str">
        <f t="shared" ca="1" si="1"/>
        <v>Not This Month</v>
      </c>
      <c r="H19" s="8" t="str">
        <f t="shared" ca="1" si="2"/>
        <v>Not Today</v>
      </c>
      <c r="I19" s="9">
        <f t="shared" ca="1" si="0"/>
        <v>28.660273972602738</v>
      </c>
      <c r="J19" s="7" t="s">
        <v>22</v>
      </c>
      <c r="K19" s="10">
        <v>61210</v>
      </c>
      <c r="L19" s="10">
        <f t="shared" si="3"/>
        <v>24484</v>
      </c>
      <c r="M19" s="10">
        <f t="shared" si="4"/>
        <v>36726</v>
      </c>
      <c r="N19" s="10">
        <f t="shared" si="5"/>
        <v>2938</v>
      </c>
      <c r="O19" s="10">
        <f t="shared" si="6"/>
        <v>2938</v>
      </c>
      <c r="P19" s="10">
        <f t="shared" si="7"/>
        <v>58272</v>
      </c>
      <c r="Q19" s="10">
        <f t="shared" si="8"/>
        <v>67086</v>
      </c>
    </row>
    <row r="20" spans="1:17" x14ac:dyDescent="0.25">
      <c r="A20" s="5">
        <v>19</v>
      </c>
      <c r="B20" s="6">
        <v>3137</v>
      </c>
      <c r="C20" s="6" t="s">
        <v>50</v>
      </c>
      <c r="D20" s="12" t="s">
        <v>48</v>
      </c>
      <c r="E20" s="6" t="s">
        <v>25</v>
      </c>
      <c r="F20" s="7">
        <v>32756</v>
      </c>
      <c r="G20" s="8" t="str">
        <f t="shared" ca="1" si="1"/>
        <v>Not This Month</v>
      </c>
      <c r="H20" s="8" t="str">
        <f t="shared" ca="1" si="2"/>
        <v>Not Today</v>
      </c>
      <c r="I20" s="9">
        <f t="shared" ca="1" si="0"/>
        <v>28.512328767123286</v>
      </c>
      <c r="J20" s="7" t="s">
        <v>38</v>
      </c>
      <c r="K20" s="10">
        <v>54890</v>
      </c>
      <c r="L20" s="10">
        <f t="shared" si="3"/>
        <v>21956</v>
      </c>
      <c r="M20" s="10">
        <f t="shared" si="4"/>
        <v>32934</v>
      </c>
      <c r="N20" s="10">
        <f t="shared" si="5"/>
        <v>2635</v>
      </c>
      <c r="O20" s="10">
        <f t="shared" si="6"/>
        <v>2635</v>
      </c>
      <c r="P20" s="10">
        <f t="shared" si="7"/>
        <v>52255</v>
      </c>
      <c r="Q20" s="10">
        <f t="shared" si="8"/>
        <v>60160</v>
      </c>
    </row>
    <row r="21" spans="1:17" x14ac:dyDescent="0.25">
      <c r="A21" s="5">
        <v>20</v>
      </c>
      <c r="B21" s="6">
        <v>3249</v>
      </c>
      <c r="C21" s="6" t="s">
        <v>51</v>
      </c>
      <c r="D21" s="12" t="s">
        <v>34</v>
      </c>
      <c r="E21" s="6" t="s">
        <v>19</v>
      </c>
      <c r="F21" s="7">
        <v>32768</v>
      </c>
      <c r="G21" s="8" t="str">
        <f t="shared" ca="1" si="1"/>
        <v>Not This Month</v>
      </c>
      <c r="H21" s="8" t="str">
        <f t="shared" ca="1" si="2"/>
        <v>Not Today</v>
      </c>
      <c r="I21" s="9">
        <f t="shared" ca="1" si="0"/>
        <v>28.479452054794521</v>
      </c>
      <c r="J21" s="7" t="s">
        <v>20</v>
      </c>
      <c r="K21" s="10">
        <v>77340</v>
      </c>
      <c r="L21" s="10">
        <f t="shared" si="3"/>
        <v>30936</v>
      </c>
      <c r="M21" s="10">
        <f t="shared" si="4"/>
        <v>46404</v>
      </c>
      <c r="N21" s="10">
        <f t="shared" si="5"/>
        <v>3712</v>
      </c>
      <c r="O21" s="10">
        <f t="shared" si="6"/>
        <v>3712</v>
      </c>
      <c r="P21" s="10">
        <f t="shared" si="7"/>
        <v>73628</v>
      </c>
      <c r="Q21" s="10">
        <f t="shared" si="8"/>
        <v>84764</v>
      </c>
    </row>
    <row r="22" spans="1:17" x14ac:dyDescent="0.25">
      <c r="A22" s="5">
        <v>21</v>
      </c>
      <c r="B22" s="6">
        <v>3361</v>
      </c>
      <c r="C22" s="6" t="s">
        <v>52</v>
      </c>
      <c r="D22" s="12" t="s">
        <v>53</v>
      </c>
      <c r="E22" s="6" t="s">
        <v>19</v>
      </c>
      <c r="F22" s="7">
        <v>32782</v>
      </c>
      <c r="G22" s="8" t="str">
        <f t="shared" ca="1" si="1"/>
        <v>Not This Month</v>
      </c>
      <c r="H22" s="8" t="str">
        <f t="shared" ca="1" si="2"/>
        <v>Not Today</v>
      </c>
      <c r="I22" s="9">
        <f t="shared" ca="1" si="0"/>
        <v>28.44109589041096</v>
      </c>
      <c r="J22" s="7" t="s">
        <v>20</v>
      </c>
      <c r="K22" s="10">
        <v>70890</v>
      </c>
      <c r="L22" s="10">
        <f t="shared" si="3"/>
        <v>28356</v>
      </c>
      <c r="M22" s="10">
        <f t="shared" si="4"/>
        <v>42534</v>
      </c>
      <c r="N22" s="10">
        <f t="shared" si="5"/>
        <v>3403</v>
      </c>
      <c r="O22" s="10">
        <f t="shared" si="6"/>
        <v>3403</v>
      </c>
      <c r="P22" s="10">
        <f t="shared" si="7"/>
        <v>67487</v>
      </c>
      <c r="Q22" s="10">
        <f t="shared" si="8"/>
        <v>77696</v>
      </c>
    </row>
    <row r="23" spans="1:17" x14ac:dyDescent="0.25">
      <c r="A23" s="5">
        <v>22</v>
      </c>
      <c r="B23" s="6">
        <v>3473</v>
      </c>
      <c r="C23" s="6" t="s">
        <v>54</v>
      </c>
      <c r="D23" s="12" t="s">
        <v>34</v>
      </c>
      <c r="E23" s="6" t="s">
        <v>19</v>
      </c>
      <c r="F23" s="7">
        <v>32846</v>
      </c>
      <c r="G23" s="8" t="str">
        <f t="shared" ca="1" si="1"/>
        <v>Not This Month</v>
      </c>
      <c r="H23" s="8" t="str">
        <f t="shared" ca="1" si="2"/>
        <v>Not Today</v>
      </c>
      <c r="I23" s="9">
        <f t="shared" ca="1" si="0"/>
        <v>28.265753424657536</v>
      </c>
      <c r="J23" s="7" t="s">
        <v>22</v>
      </c>
      <c r="K23" s="10">
        <v>59810</v>
      </c>
      <c r="L23" s="10">
        <f t="shared" si="3"/>
        <v>23924</v>
      </c>
      <c r="M23" s="10">
        <f t="shared" si="4"/>
        <v>35886</v>
      </c>
      <c r="N23" s="10">
        <f t="shared" si="5"/>
        <v>2871</v>
      </c>
      <c r="O23" s="10">
        <f t="shared" si="6"/>
        <v>2871</v>
      </c>
      <c r="P23" s="10">
        <f t="shared" si="7"/>
        <v>56939</v>
      </c>
      <c r="Q23" s="10">
        <f t="shared" si="8"/>
        <v>65552</v>
      </c>
    </row>
    <row r="24" spans="1:17" x14ac:dyDescent="0.25">
      <c r="A24" s="5">
        <v>23</v>
      </c>
      <c r="B24" s="6">
        <v>3585</v>
      </c>
      <c r="C24" s="6" t="s">
        <v>55</v>
      </c>
      <c r="D24" s="12" t="s">
        <v>48</v>
      </c>
      <c r="E24" s="6" t="s">
        <v>19</v>
      </c>
      <c r="F24" s="7">
        <v>32884</v>
      </c>
      <c r="G24" s="8" t="str">
        <f t="shared" ca="1" si="1"/>
        <v>Not This Month</v>
      </c>
      <c r="H24" s="8" t="str">
        <f t="shared" ca="1" si="2"/>
        <v>Not Today</v>
      </c>
      <c r="I24" s="9">
        <f t="shared" ca="1" si="0"/>
        <v>28.161643835616438</v>
      </c>
      <c r="J24" s="7" t="s">
        <v>38</v>
      </c>
      <c r="K24" s="10">
        <v>51230</v>
      </c>
      <c r="L24" s="10">
        <f t="shared" si="3"/>
        <v>20492</v>
      </c>
      <c r="M24" s="10">
        <f t="shared" si="4"/>
        <v>30738</v>
      </c>
      <c r="N24" s="10">
        <f t="shared" si="5"/>
        <v>2459</v>
      </c>
      <c r="O24" s="10">
        <f t="shared" si="6"/>
        <v>2459</v>
      </c>
      <c r="P24" s="10">
        <f t="shared" si="7"/>
        <v>48771</v>
      </c>
      <c r="Q24" s="10">
        <f t="shared" si="8"/>
        <v>56148</v>
      </c>
    </row>
    <row r="25" spans="1:17" x14ac:dyDescent="0.25">
      <c r="A25" s="5">
        <v>24</v>
      </c>
      <c r="B25" s="6">
        <v>3697</v>
      </c>
      <c r="C25" s="6" t="s">
        <v>56</v>
      </c>
      <c r="D25" s="12" t="s">
        <v>24</v>
      </c>
      <c r="E25" s="6" t="s">
        <v>25</v>
      </c>
      <c r="F25" s="7">
        <v>32909</v>
      </c>
      <c r="G25" s="8" t="str">
        <f t="shared" ca="1" si="1"/>
        <v>Not This Month</v>
      </c>
      <c r="H25" s="8" t="str">
        <f t="shared" ca="1" si="2"/>
        <v>Not Today</v>
      </c>
      <c r="I25" s="9">
        <f t="shared" ca="1" si="0"/>
        <v>28.093150684931508</v>
      </c>
      <c r="J25" s="7" t="s">
        <v>38</v>
      </c>
      <c r="K25" s="10">
        <v>51340</v>
      </c>
      <c r="L25" s="10">
        <f t="shared" si="3"/>
        <v>20536</v>
      </c>
      <c r="M25" s="10">
        <f t="shared" si="4"/>
        <v>30804</v>
      </c>
      <c r="N25" s="10">
        <f t="shared" si="5"/>
        <v>2464</v>
      </c>
      <c r="O25" s="10">
        <f t="shared" si="6"/>
        <v>2464</v>
      </c>
      <c r="P25" s="10">
        <f t="shared" si="7"/>
        <v>48876</v>
      </c>
      <c r="Q25" s="10">
        <f t="shared" si="8"/>
        <v>56268</v>
      </c>
    </row>
    <row r="26" spans="1:17" x14ac:dyDescent="0.25">
      <c r="A26" s="5">
        <v>25</v>
      </c>
      <c r="B26" s="6">
        <v>3809</v>
      </c>
      <c r="C26" s="6" t="s">
        <v>57</v>
      </c>
      <c r="D26" s="12" t="s">
        <v>24</v>
      </c>
      <c r="E26" s="6" t="s">
        <v>25</v>
      </c>
      <c r="F26" s="7">
        <v>32912</v>
      </c>
      <c r="G26" s="8" t="str">
        <f t="shared" ca="1" si="1"/>
        <v>Not This Month</v>
      </c>
      <c r="H26" s="8" t="str">
        <f t="shared" ca="1" si="2"/>
        <v>Not Today</v>
      </c>
      <c r="I26" s="9">
        <f t="shared" ca="1" si="0"/>
        <v>28.084931506849315</v>
      </c>
      <c r="J26" s="7" t="s">
        <v>38</v>
      </c>
      <c r="K26" s="10">
        <v>51890</v>
      </c>
      <c r="L26" s="10">
        <f t="shared" si="3"/>
        <v>20756</v>
      </c>
      <c r="M26" s="10">
        <f t="shared" si="4"/>
        <v>31134</v>
      </c>
      <c r="N26" s="10">
        <f t="shared" si="5"/>
        <v>2491</v>
      </c>
      <c r="O26" s="10">
        <f t="shared" si="6"/>
        <v>2491</v>
      </c>
      <c r="P26" s="10">
        <f t="shared" si="7"/>
        <v>49399</v>
      </c>
      <c r="Q26" s="10">
        <f t="shared" si="8"/>
        <v>56872</v>
      </c>
    </row>
    <row r="27" spans="1:17" x14ac:dyDescent="0.25">
      <c r="A27" s="5">
        <v>26</v>
      </c>
      <c r="B27" s="6">
        <v>3921</v>
      </c>
      <c r="C27" s="6" t="s">
        <v>58</v>
      </c>
      <c r="D27" s="12" t="s">
        <v>46</v>
      </c>
      <c r="E27" s="6" t="s">
        <v>25</v>
      </c>
      <c r="F27" s="7">
        <v>33012</v>
      </c>
      <c r="G27" s="8" t="str">
        <f t="shared" ca="1" si="1"/>
        <v>Not This Month</v>
      </c>
      <c r="H27" s="8" t="str">
        <f t="shared" ca="1" si="2"/>
        <v>Not Today</v>
      </c>
      <c r="I27" s="9">
        <f t="shared" ca="1" si="0"/>
        <v>27.81095890410959</v>
      </c>
      <c r="J27" s="7" t="s">
        <v>59</v>
      </c>
      <c r="K27" s="10">
        <v>45600</v>
      </c>
      <c r="L27" s="10">
        <f t="shared" si="3"/>
        <v>18240</v>
      </c>
      <c r="M27" s="10">
        <f t="shared" si="4"/>
        <v>27360</v>
      </c>
      <c r="N27" s="10">
        <f t="shared" si="5"/>
        <v>2189</v>
      </c>
      <c r="O27" s="10">
        <f t="shared" si="6"/>
        <v>2189</v>
      </c>
      <c r="P27" s="10">
        <f t="shared" si="7"/>
        <v>43411</v>
      </c>
      <c r="Q27" s="10">
        <f t="shared" si="8"/>
        <v>49978</v>
      </c>
    </row>
    <row r="28" spans="1:17" x14ac:dyDescent="0.25">
      <c r="A28" s="5">
        <v>27</v>
      </c>
      <c r="B28" s="6">
        <v>4033</v>
      </c>
      <c r="C28" s="6" t="s">
        <v>60</v>
      </c>
      <c r="D28" s="12" t="s">
        <v>29</v>
      </c>
      <c r="E28" s="6" t="s">
        <v>19</v>
      </c>
      <c r="F28" s="7">
        <v>33056</v>
      </c>
      <c r="G28" s="8" t="str">
        <f t="shared" ca="1" si="1"/>
        <v>Not This Month</v>
      </c>
      <c r="H28" s="8" t="str">
        <f t="shared" ca="1" si="2"/>
        <v>Not Today</v>
      </c>
      <c r="I28" s="9">
        <f t="shared" ca="1" si="0"/>
        <v>27.69041095890411</v>
      </c>
      <c r="J28" s="7" t="s">
        <v>59</v>
      </c>
      <c r="K28" s="10">
        <v>45780</v>
      </c>
      <c r="L28" s="10">
        <f t="shared" si="3"/>
        <v>18312</v>
      </c>
      <c r="M28" s="10">
        <f t="shared" si="4"/>
        <v>27468</v>
      </c>
      <c r="N28" s="10">
        <f t="shared" si="5"/>
        <v>2197</v>
      </c>
      <c r="O28" s="10">
        <f t="shared" si="6"/>
        <v>2197</v>
      </c>
      <c r="P28" s="10">
        <f t="shared" si="7"/>
        <v>43583</v>
      </c>
      <c r="Q28" s="10">
        <f t="shared" si="8"/>
        <v>50174</v>
      </c>
    </row>
    <row r="29" spans="1:17" x14ac:dyDescent="0.25">
      <c r="A29" s="5">
        <v>28</v>
      </c>
      <c r="B29" s="6">
        <v>4145</v>
      </c>
      <c r="C29" s="6" t="s">
        <v>61</v>
      </c>
      <c r="D29" s="12" t="s">
        <v>46</v>
      </c>
      <c r="E29" s="6" t="s">
        <v>25</v>
      </c>
      <c r="F29" s="7">
        <v>33068</v>
      </c>
      <c r="G29" s="8" t="str">
        <f t="shared" ca="1" si="1"/>
        <v>Not This Month</v>
      </c>
      <c r="H29" s="8" t="str">
        <f t="shared" ca="1" si="2"/>
        <v>Not Today</v>
      </c>
      <c r="I29" s="9">
        <f t="shared" ca="1" si="0"/>
        <v>27.657534246575342</v>
      </c>
      <c r="J29" s="7" t="s">
        <v>59</v>
      </c>
      <c r="K29" s="10">
        <v>45670</v>
      </c>
      <c r="L29" s="10">
        <f t="shared" si="3"/>
        <v>18268</v>
      </c>
      <c r="M29" s="10">
        <f t="shared" si="4"/>
        <v>27402</v>
      </c>
      <c r="N29" s="10">
        <f t="shared" si="5"/>
        <v>2192</v>
      </c>
      <c r="O29" s="10">
        <f t="shared" si="6"/>
        <v>2192</v>
      </c>
      <c r="P29" s="10">
        <f t="shared" si="7"/>
        <v>43478</v>
      </c>
      <c r="Q29" s="10">
        <f t="shared" si="8"/>
        <v>50054</v>
      </c>
    </row>
    <row r="30" spans="1:17" x14ac:dyDescent="0.25">
      <c r="A30" s="5">
        <v>29</v>
      </c>
      <c r="B30" s="6">
        <v>4257</v>
      </c>
      <c r="C30" s="6" t="s">
        <v>62</v>
      </c>
      <c r="D30" s="12" t="s">
        <v>41</v>
      </c>
      <c r="E30" s="6" t="s">
        <v>19</v>
      </c>
      <c r="F30" s="7">
        <v>33115</v>
      </c>
      <c r="G30" s="8" t="str">
        <f t="shared" ca="1" si="1"/>
        <v>Not This Month</v>
      </c>
      <c r="H30" s="8" t="str">
        <f t="shared" ca="1" si="2"/>
        <v>Not Today</v>
      </c>
      <c r="I30" s="9">
        <f t="shared" ca="1" si="0"/>
        <v>27.528767123287672</v>
      </c>
      <c r="J30" s="7" t="s">
        <v>59</v>
      </c>
      <c r="K30" s="10">
        <v>45340</v>
      </c>
      <c r="L30" s="10">
        <f t="shared" si="3"/>
        <v>18136</v>
      </c>
      <c r="M30" s="10">
        <f t="shared" si="4"/>
        <v>27204</v>
      </c>
      <c r="N30" s="10">
        <f t="shared" si="5"/>
        <v>2176</v>
      </c>
      <c r="O30" s="10">
        <f t="shared" si="6"/>
        <v>2176</v>
      </c>
      <c r="P30" s="10">
        <f t="shared" si="7"/>
        <v>43164</v>
      </c>
      <c r="Q30" s="10">
        <f t="shared" si="8"/>
        <v>49692</v>
      </c>
    </row>
    <row r="31" spans="1:17" x14ac:dyDescent="0.25">
      <c r="A31" s="5">
        <v>30</v>
      </c>
      <c r="B31" s="6">
        <v>4369</v>
      </c>
      <c r="C31" s="6" t="s">
        <v>63</v>
      </c>
      <c r="D31" s="12" t="s">
        <v>46</v>
      </c>
      <c r="E31" s="6" t="s">
        <v>19</v>
      </c>
      <c r="F31" s="7">
        <v>33140</v>
      </c>
      <c r="G31" s="8" t="str">
        <f t="shared" ca="1" si="1"/>
        <v>Not This Month</v>
      </c>
      <c r="H31" s="8" t="str">
        <f t="shared" ca="1" si="2"/>
        <v>Not Today</v>
      </c>
      <c r="I31" s="9">
        <f t="shared" ca="1" si="0"/>
        <v>27.460273972602739</v>
      </c>
      <c r="J31" s="7" t="s">
        <v>59</v>
      </c>
      <c r="K31" s="10">
        <v>45230</v>
      </c>
      <c r="L31" s="10">
        <f t="shared" si="3"/>
        <v>18092</v>
      </c>
      <c r="M31" s="10">
        <f t="shared" si="4"/>
        <v>27138</v>
      </c>
      <c r="N31" s="10">
        <f t="shared" si="5"/>
        <v>2171</v>
      </c>
      <c r="O31" s="10">
        <f t="shared" si="6"/>
        <v>2171</v>
      </c>
      <c r="P31" s="10">
        <f t="shared" si="7"/>
        <v>43059</v>
      </c>
      <c r="Q31" s="10">
        <f t="shared" si="8"/>
        <v>49572</v>
      </c>
    </row>
    <row r="32" spans="1:17" x14ac:dyDescent="0.25">
      <c r="A32" s="5">
        <v>31</v>
      </c>
      <c r="B32" s="6">
        <v>4481</v>
      </c>
      <c r="C32" s="6" t="s">
        <v>64</v>
      </c>
      <c r="D32" s="12" t="s">
        <v>46</v>
      </c>
      <c r="E32" s="6" t="s">
        <v>19</v>
      </c>
      <c r="F32" s="7">
        <v>33268</v>
      </c>
      <c r="G32" s="8" t="str">
        <f t="shared" ca="1" si="1"/>
        <v>Not This Month</v>
      </c>
      <c r="H32" s="8" t="str">
        <f t="shared" ca="1" si="2"/>
        <v>Not Today</v>
      </c>
      <c r="I32" s="9">
        <f t="shared" ca="1" si="0"/>
        <v>27.109589041095891</v>
      </c>
      <c r="J32" s="7" t="s">
        <v>59</v>
      </c>
      <c r="K32" s="10">
        <v>46120</v>
      </c>
      <c r="L32" s="10">
        <f t="shared" si="3"/>
        <v>18448</v>
      </c>
      <c r="M32" s="10">
        <f t="shared" si="4"/>
        <v>27672</v>
      </c>
      <c r="N32" s="10">
        <f t="shared" si="5"/>
        <v>2214</v>
      </c>
      <c r="O32" s="10">
        <f t="shared" si="6"/>
        <v>2214</v>
      </c>
      <c r="P32" s="10">
        <f t="shared" si="7"/>
        <v>43906</v>
      </c>
      <c r="Q32" s="10">
        <f t="shared" si="8"/>
        <v>50548</v>
      </c>
    </row>
    <row r="33" spans="1:17" x14ac:dyDescent="0.25">
      <c r="A33" s="5">
        <v>32</v>
      </c>
      <c r="B33" s="6">
        <v>4593</v>
      </c>
      <c r="C33" s="6" t="s">
        <v>65</v>
      </c>
      <c r="D33" s="12" t="s">
        <v>53</v>
      </c>
      <c r="E33" s="6" t="s">
        <v>19</v>
      </c>
      <c r="F33" s="7">
        <v>33312</v>
      </c>
      <c r="G33" s="8">
        <f t="shared" ca="1" si="1"/>
        <v>33312</v>
      </c>
      <c r="H33" s="8" t="str">
        <f t="shared" ca="1" si="2"/>
        <v>Not Today</v>
      </c>
      <c r="I33" s="9">
        <f t="shared" ca="1" si="0"/>
        <v>26.989041095890411</v>
      </c>
      <c r="J33" s="7" t="s">
        <v>59</v>
      </c>
      <c r="K33" s="10">
        <v>44980</v>
      </c>
      <c r="L33" s="10">
        <f t="shared" si="3"/>
        <v>17992</v>
      </c>
      <c r="M33" s="10">
        <f t="shared" si="4"/>
        <v>26988</v>
      </c>
      <c r="N33" s="10">
        <f t="shared" si="5"/>
        <v>2159</v>
      </c>
      <c r="O33" s="10">
        <f t="shared" si="6"/>
        <v>2159</v>
      </c>
      <c r="P33" s="10">
        <f t="shared" si="7"/>
        <v>42821</v>
      </c>
      <c r="Q33" s="10">
        <f t="shared" si="8"/>
        <v>49298</v>
      </c>
    </row>
    <row r="34" spans="1:17" x14ac:dyDescent="0.25">
      <c r="A34" s="5">
        <v>33</v>
      </c>
      <c r="B34" s="6">
        <v>8382</v>
      </c>
      <c r="C34" s="6" t="s">
        <v>66</v>
      </c>
      <c r="D34" s="12" t="s">
        <v>46</v>
      </c>
      <c r="E34" s="6" t="s">
        <v>19</v>
      </c>
      <c r="F34" s="7">
        <v>33396</v>
      </c>
      <c r="G34" s="8" t="str">
        <f t="shared" ca="1" si="1"/>
        <v>Not This Month</v>
      </c>
      <c r="H34" s="8" t="str">
        <f t="shared" ca="1" si="2"/>
        <v>Not Today</v>
      </c>
      <c r="I34" s="9">
        <f t="shared" ca="1" si="0"/>
        <v>26.758904109589039</v>
      </c>
      <c r="J34" s="7" t="s">
        <v>59</v>
      </c>
      <c r="K34" s="10">
        <v>45670</v>
      </c>
      <c r="L34" s="10">
        <f t="shared" si="3"/>
        <v>18268</v>
      </c>
      <c r="M34" s="10">
        <f t="shared" si="4"/>
        <v>27402</v>
      </c>
      <c r="N34" s="10">
        <f t="shared" si="5"/>
        <v>2192</v>
      </c>
      <c r="O34" s="10">
        <f t="shared" si="6"/>
        <v>2192</v>
      </c>
      <c r="P34" s="10">
        <f t="shared" si="7"/>
        <v>43478</v>
      </c>
      <c r="Q34" s="10">
        <f t="shared" si="8"/>
        <v>50054</v>
      </c>
    </row>
    <row r="35" spans="1:17" x14ac:dyDescent="0.25">
      <c r="A35" s="5">
        <v>34</v>
      </c>
      <c r="B35" s="6">
        <v>12171</v>
      </c>
      <c r="C35" s="6" t="s">
        <v>67</v>
      </c>
      <c r="D35" s="12" t="s">
        <v>34</v>
      </c>
      <c r="E35" s="6" t="s">
        <v>19</v>
      </c>
      <c r="F35" s="7">
        <v>33524</v>
      </c>
      <c r="G35" s="8" t="str">
        <f t="shared" ca="1" si="1"/>
        <v>Not This Month</v>
      </c>
      <c r="H35" s="8" t="str">
        <f t="shared" ca="1" si="2"/>
        <v>Not Today</v>
      </c>
      <c r="I35" s="9">
        <f t="shared" ca="1" si="0"/>
        <v>26.408219178082192</v>
      </c>
      <c r="J35" s="7" t="s">
        <v>59</v>
      </c>
      <c r="K35" s="10">
        <v>45340</v>
      </c>
      <c r="L35" s="10">
        <f t="shared" si="3"/>
        <v>18136</v>
      </c>
      <c r="M35" s="10">
        <f t="shared" si="4"/>
        <v>27204</v>
      </c>
      <c r="N35" s="10">
        <f t="shared" si="5"/>
        <v>2176</v>
      </c>
      <c r="O35" s="10">
        <f t="shared" si="6"/>
        <v>2176</v>
      </c>
      <c r="P35" s="10">
        <f t="shared" si="7"/>
        <v>43164</v>
      </c>
      <c r="Q35" s="10">
        <f t="shared" si="8"/>
        <v>49692</v>
      </c>
    </row>
    <row r="36" spans="1:17" x14ac:dyDescent="0.25">
      <c r="A36" s="5">
        <v>35</v>
      </c>
      <c r="B36" s="6">
        <v>12294</v>
      </c>
      <c r="C36" s="6" t="s">
        <v>68</v>
      </c>
      <c r="D36" s="12" t="s">
        <v>46</v>
      </c>
      <c r="E36" s="6" t="s">
        <v>19</v>
      </c>
      <c r="F36" s="7">
        <v>33524</v>
      </c>
      <c r="G36" s="8" t="str">
        <f t="shared" ca="1" si="1"/>
        <v>Not This Month</v>
      </c>
      <c r="H36" s="8" t="str">
        <f t="shared" ca="1" si="2"/>
        <v>Not Today</v>
      </c>
      <c r="I36" s="9">
        <f t="shared" ca="1" si="0"/>
        <v>26.408219178082192</v>
      </c>
      <c r="J36" s="7" t="s">
        <v>59</v>
      </c>
      <c r="K36" s="10">
        <v>45340</v>
      </c>
      <c r="L36" s="10">
        <f t="shared" si="3"/>
        <v>18136</v>
      </c>
      <c r="M36" s="10">
        <f t="shared" si="4"/>
        <v>27204</v>
      </c>
      <c r="N36" s="10">
        <f t="shared" si="5"/>
        <v>2176</v>
      </c>
      <c r="O36" s="10">
        <f t="shared" si="6"/>
        <v>2176</v>
      </c>
      <c r="P36" s="10">
        <f t="shared" si="7"/>
        <v>43164</v>
      </c>
      <c r="Q36" s="10">
        <f t="shared" si="8"/>
        <v>49692</v>
      </c>
    </row>
    <row r="37" spans="1:17" x14ac:dyDescent="0.25">
      <c r="A37" s="5">
        <v>36</v>
      </c>
      <c r="B37" s="6">
        <v>12417</v>
      </c>
      <c r="C37" s="6" t="s">
        <v>69</v>
      </c>
      <c r="D37" s="12" t="s">
        <v>37</v>
      </c>
      <c r="E37" s="6" t="s">
        <v>25</v>
      </c>
      <c r="F37" s="7">
        <v>33602</v>
      </c>
      <c r="G37" s="8" t="str">
        <f t="shared" ca="1" si="1"/>
        <v>Not This Month</v>
      </c>
      <c r="H37" s="8" t="str">
        <f t="shared" ca="1" si="2"/>
        <v>Not Today</v>
      </c>
      <c r="I37" s="9">
        <f t="shared" ca="1" si="0"/>
        <v>26.194520547945206</v>
      </c>
      <c r="J37" s="7" t="s">
        <v>70</v>
      </c>
      <c r="K37" s="10">
        <v>40780</v>
      </c>
      <c r="L37" s="10">
        <f t="shared" si="3"/>
        <v>16312</v>
      </c>
      <c r="M37" s="10">
        <f t="shared" si="4"/>
        <v>24468</v>
      </c>
      <c r="N37" s="10">
        <f t="shared" si="5"/>
        <v>1957</v>
      </c>
      <c r="O37" s="10">
        <f t="shared" si="6"/>
        <v>1957</v>
      </c>
      <c r="P37" s="10">
        <f t="shared" si="7"/>
        <v>38823</v>
      </c>
      <c r="Q37" s="10">
        <f t="shared" si="8"/>
        <v>44694</v>
      </c>
    </row>
    <row r="38" spans="1:17" x14ac:dyDescent="0.25">
      <c r="A38" s="5">
        <v>37</v>
      </c>
      <c r="B38" s="6">
        <v>13656</v>
      </c>
      <c r="C38" s="6" t="s">
        <v>71</v>
      </c>
      <c r="D38" s="12" t="s">
        <v>53</v>
      </c>
      <c r="E38" s="6" t="s">
        <v>19</v>
      </c>
      <c r="F38" s="7">
        <v>33615</v>
      </c>
      <c r="G38" s="8" t="str">
        <f t="shared" ca="1" si="1"/>
        <v>Not This Month</v>
      </c>
      <c r="H38" s="8" t="str">
        <f t="shared" ca="1" si="2"/>
        <v>Not Today</v>
      </c>
      <c r="I38" s="9">
        <f t="shared" ca="1" si="0"/>
        <v>26.158904109589042</v>
      </c>
      <c r="J38" s="7" t="s">
        <v>59</v>
      </c>
      <c r="K38" s="10">
        <v>44980</v>
      </c>
      <c r="L38" s="10">
        <f t="shared" si="3"/>
        <v>17992</v>
      </c>
      <c r="M38" s="10">
        <f t="shared" si="4"/>
        <v>26988</v>
      </c>
      <c r="N38" s="10">
        <f t="shared" si="5"/>
        <v>2159</v>
      </c>
      <c r="O38" s="10">
        <f t="shared" si="6"/>
        <v>2159</v>
      </c>
      <c r="P38" s="10">
        <f t="shared" si="7"/>
        <v>42821</v>
      </c>
      <c r="Q38" s="10">
        <f t="shared" si="8"/>
        <v>49298</v>
      </c>
    </row>
    <row r="39" spans="1:17" x14ac:dyDescent="0.25">
      <c r="A39" s="5">
        <v>38</v>
      </c>
      <c r="B39" s="6">
        <v>17894</v>
      </c>
      <c r="C39" s="6" t="s">
        <v>72</v>
      </c>
      <c r="D39" s="12" t="s">
        <v>37</v>
      </c>
      <c r="E39" s="6" t="s">
        <v>19</v>
      </c>
      <c r="F39" s="7">
        <v>33722</v>
      </c>
      <c r="G39" s="8" t="str">
        <f t="shared" ca="1" si="1"/>
        <v>Not This Month</v>
      </c>
      <c r="H39" s="8" t="str">
        <f t="shared" ca="1" si="2"/>
        <v>Not Today</v>
      </c>
      <c r="I39" s="9">
        <f t="shared" ca="1" si="0"/>
        <v>25.865753424657534</v>
      </c>
      <c r="J39" s="7" t="s">
        <v>59</v>
      </c>
      <c r="K39" s="10">
        <v>46780</v>
      </c>
      <c r="L39" s="10">
        <f t="shared" si="3"/>
        <v>18712</v>
      </c>
      <c r="M39" s="10">
        <f t="shared" si="4"/>
        <v>28068</v>
      </c>
      <c r="N39" s="10">
        <f t="shared" si="5"/>
        <v>2245</v>
      </c>
      <c r="O39" s="10">
        <f t="shared" si="6"/>
        <v>2245</v>
      </c>
      <c r="P39" s="10">
        <f t="shared" si="7"/>
        <v>44535</v>
      </c>
      <c r="Q39" s="10">
        <f t="shared" si="8"/>
        <v>51270</v>
      </c>
    </row>
    <row r="40" spans="1:17" x14ac:dyDescent="0.25">
      <c r="A40" s="5">
        <v>39</v>
      </c>
      <c r="B40" s="6">
        <v>16789</v>
      </c>
      <c r="C40" s="6" t="s">
        <v>73</v>
      </c>
      <c r="D40" s="12" t="s">
        <v>29</v>
      </c>
      <c r="E40" s="6" t="s">
        <v>19</v>
      </c>
      <c r="F40" s="7">
        <v>33734</v>
      </c>
      <c r="G40" s="8" t="str">
        <f t="shared" ca="1" si="1"/>
        <v>Not This Month</v>
      </c>
      <c r="H40" s="8" t="str">
        <f t="shared" ca="1" si="2"/>
        <v>Not Today</v>
      </c>
      <c r="I40" s="9">
        <f t="shared" ca="1" si="0"/>
        <v>25.832876712328765</v>
      </c>
      <c r="J40" s="7" t="s">
        <v>70</v>
      </c>
      <c r="K40" s="10">
        <v>40670</v>
      </c>
      <c r="L40" s="10">
        <f t="shared" si="3"/>
        <v>16268</v>
      </c>
      <c r="M40" s="10">
        <f t="shared" si="4"/>
        <v>24402</v>
      </c>
      <c r="N40" s="10">
        <f t="shared" si="5"/>
        <v>1952</v>
      </c>
      <c r="O40" s="10">
        <f t="shared" si="6"/>
        <v>1952</v>
      </c>
      <c r="P40" s="10">
        <f t="shared" si="7"/>
        <v>38718</v>
      </c>
      <c r="Q40" s="10">
        <f t="shared" si="8"/>
        <v>44574</v>
      </c>
    </row>
    <row r="41" spans="1:17" x14ac:dyDescent="0.25">
      <c r="A41" s="5">
        <v>40</v>
      </c>
      <c r="B41" s="6">
        <v>17156</v>
      </c>
      <c r="C41" s="6" t="s">
        <v>74</v>
      </c>
      <c r="D41" s="12" t="s">
        <v>53</v>
      </c>
      <c r="E41" s="6" t="s">
        <v>19</v>
      </c>
      <c r="F41" s="7">
        <v>33749</v>
      </c>
      <c r="G41" s="8" t="str">
        <f t="shared" ca="1" si="1"/>
        <v>Not This Month</v>
      </c>
      <c r="H41" s="8" t="str">
        <f t="shared" ca="1" si="2"/>
        <v>Not Today</v>
      </c>
      <c r="I41" s="9">
        <f t="shared" ca="1" si="0"/>
        <v>25.791780821917808</v>
      </c>
      <c r="J41" s="7" t="s">
        <v>70</v>
      </c>
      <c r="K41" s="10">
        <v>40340</v>
      </c>
      <c r="L41" s="10">
        <f t="shared" si="3"/>
        <v>16136</v>
      </c>
      <c r="M41" s="10">
        <f t="shared" si="4"/>
        <v>24204</v>
      </c>
      <c r="N41" s="10">
        <f t="shared" si="5"/>
        <v>1936</v>
      </c>
      <c r="O41" s="10">
        <f t="shared" si="6"/>
        <v>1936</v>
      </c>
      <c r="P41" s="10">
        <f t="shared" si="7"/>
        <v>38404</v>
      </c>
      <c r="Q41" s="10">
        <f t="shared" si="8"/>
        <v>44212</v>
      </c>
    </row>
    <row r="42" spans="1:17" x14ac:dyDescent="0.25">
      <c r="A42" s="5">
        <v>41</v>
      </c>
      <c r="B42" s="6">
        <v>17523</v>
      </c>
      <c r="C42" s="6" t="s">
        <v>75</v>
      </c>
      <c r="D42" s="12" t="s">
        <v>41</v>
      </c>
      <c r="E42" s="6" t="s">
        <v>19</v>
      </c>
      <c r="F42" s="7">
        <v>33665</v>
      </c>
      <c r="G42" s="8" t="str">
        <f t="shared" ca="1" si="1"/>
        <v>Not This Month</v>
      </c>
      <c r="H42" s="8" t="str">
        <f t="shared" ca="1" si="2"/>
        <v>Not Today</v>
      </c>
      <c r="I42" s="9">
        <f t="shared" ca="1" si="0"/>
        <v>26.021917808219179</v>
      </c>
      <c r="J42" s="7" t="s">
        <v>70</v>
      </c>
      <c r="K42" s="10">
        <v>40980</v>
      </c>
      <c r="L42" s="10">
        <f t="shared" si="3"/>
        <v>16392</v>
      </c>
      <c r="M42" s="10">
        <f t="shared" si="4"/>
        <v>24588</v>
      </c>
      <c r="N42" s="10">
        <f t="shared" si="5"/>
        <v>1967</v>
      </c>
      <c r="O42" s="10">
        <f t="shared" si="6"/>
        <v>1967</v>
      </c>
      <c r="P42" s="10">
        <f t="shared" si="7"/>
        <v>39013</v>
      </c>
      <c r="Q42" s="10">
        <f t="shared" si="8"/>
        <v>44914</v>
      </c>
    </row>
    <row r="43" spans="1:17" x14ac:dyDescent="0.25">
      <c r="A43" s="5">
        <v>42</v>
      </c>
      <c r="B43" s="6">
        <v>17890</v>
      </c>
      <c r="C43" s="6" t="s">
        <v>76</v>
      </c>
      <c r="D43" s="12" t="s">
        <v>44</v>
      </c>
      <c r="E43" s="6" t="s">
        <v>19</v>
      </c>
      <c r="F43" s="7">
        <v>33842</v>
      </c>
      <c r="G43" s="8" t="str">
        <f t="shared" ca="1" si="1"/>
        <v>Not This Month</v>
      </c>
      <c r="H43" s="8" t="str">
        <f t="shared" ca="1" si="2"/>
        <v>Not Today</v>
      </c>
      <c r="I43" s="9">
        <f t="shared" ca="1" si="0"/>
        <v>25.536986301369861</v>
      </c>
      <c r="J43" s="7" t="s">
        <v>70</v>
      </c>
      <c r="K43" s="10">
        <v>41230</v>
      </c>
      <c r="L43" s="10">
        <f t="shared" si="3"/>
        <v>16492</v>
      </c>
      <c r="M43" s="10">
        <f t="shared" si="4"/>
        <v>24738</v>
      </c>
      <c r="N43" s="10">
        <f t="shared" si="5"/>
        <v>1979</v>
      </c>
      <c r="O43" s="10">
        <f t="shared" si="6"/>
        <v>1979</v>
      </c>
      <c r="P43" s="10">
        <f t="shared" si="7"/>
        <v>39251</v>
      </c>
      <c r="Q43" s="10">
        <f t="shared" si="8"/>
        <v>45188</v>
      </c>
    </row>
    <row r="44" spans="1:17" x14ac:dyDescent="0.25">
      <c r="A44" s="5">
        <v>43</v>
      </c>
      <c r="B44" s="6">
        <v>18257</v>
      </c>
      <c r="C44" s="6" t="s">
        <v>77</v>
      </c>
      <c r="D44" s="12" t="s">
        <v>53</v>
      </c>
      <c r="E44" s="6" t="s">
        <v>19</v>
      </c>
      <c r="F44" s="7">
        <v>33883</v>
      </c>
      <c r="G44" s="8" t="str">
        <f t="shared" ca="1" si="1"/>
        <v>Not This Month</v>
      </c>
      <c r="H44" s="8" t="str">
        <f t="shared" ca="1" si="2"/>
        <v>Not Today</v>
      </c>
      <c r="I44" s="9">
        <f t="shared" ca="1" si="0"/>
        <v>25.424657534246574</v>
      </c>
      <c r="J44" s="7" t="s">
        <v>70</v>
      </c>
      <c r="K44" s="10">
        <v>41450</v>
      </c>
      <c r="L44" s="10">
        <f t="shared" si="3"/>
        <v>16580</v>
      </c>
      <c r="M44" s="10">
        <f t="shared" si="4"/>
        <v>24870</v>
      </c>
      <c r="N44" s="10">
        <f t="shared" si="5"/>
        <v>1990</v>
      </c>
      <c r="O44" s="10">
        <f t="shared" si="6"/>
        <v>1990</v>
      </c>
      <c r="P44" s="10">
        <f t="shared" si="7"/>
        <v>39460</v>
      </c>
      <c r="Q44" s="10">
        <f t="shared" si="8"/>
        <v>45430</v>
      </c>
    </row>
    <row r="45" spans="1:17" x14ac:dyDescent="0.25">
      <c r="A45" s="5">
        <v>44</v>
      </c>
      <c r="B45" s="6">
        <v>18624</v>
      </c>
      <c r="C45" s="6" t="s">
        <v>78</v>
      </c>
      <c r="D45" s="12" t="s">
        <v>44</v>
      </c>
      <c r="E45" s="6" t="s">
        <v>25</v>
      </c>
      <c r="F45" s="7">
        <v>33962</v>
      </c>
      <c r="G45" s="8" t="str">
        <f t="shared" ca="1" si="1"/>
        <v>Not This Month</v>
      </c>
      <c r="H45" s="8" t="str">
        <f t="shared" ca="1" si="2"/>
        <v>Not Today</v>
      </c>
      <c r="I45" s="9">
        <f t="shared" ca="1" si="0"/>
        <v>25.208219178082192</v>
      </c>
      <c r="J45" s="7" t="s">
        <v>79</v>
      </c>
      <c r="K45" s="10">
        <v>34890</v>
      </c>
      <c r="L45" s="10">
        <f t="shared" si="3"/>
        <v>13956</v>
      </c>
      <c r="M45" s="10">
        <f t="shared" si="4"/>
        <v>20934</v>
      </c>
      <c r="N45" s="10">
        <f t="shared" si="5"/>
        <v>1675</v>
      </c>
      <c r="O45" s="10">
        <f t="shared" si="6"/>
        <v>1675</v>
      </c>
      <c r="P45" s="10">
        <f t="shared" si="7"/>
        <v>33215</v>
      </c>
      <c r="Q45" s="10">
        <f t="shared" si="8"/>
        <v>38240</v>
      </c>
    </row>
    <row r="46" spans="1:17" x14ac:dyDescent="0.25">
      <c r="A46" s="5">
        <v>45</v>
      </c>
      <c r="B46" s="6">
        <v>18991</v>
      </c>
      <c r="C46" s="6" t="s">
        <v>80</v>
      </c>
      <c r="D46" s="12" t="s">
        <v>53</v>
      </c>
      <c r="E46" s="6" t="s">
        <v>19</v>
      </c>
      <c r="F46" s="7">
        <v>34017</v>
      </c>
      <c r="G46" s="8" t="str">
        <f t="shared" ca="1" si="1"/>
        <v>Not This Month</v>
      </c>
      <c r="H46" s="8" t="str">
        <f t="shared" ca="1" si="2"/>
        <v>Not Today</v>
      </c>
      <c r="I46" s="9">
        <f t="shared" ca="1" si="0"/>
        <v>25.057534246575344</v>
      </c>
      <c r="J46" s="7" t="s">
        <v>79</v>
      </c>
      <c r="K46" s="10">
        <v>35890</v>
      </c>
      <c r="L46" s="10">
        <f t="shared" si="3"/>
        <v>14356</v>
      </c>
      <c r="M46" s="10">
        <f t="shared" si="4"/>
        <v>21534</v>
      </c>
      <c r="N46" s="10">
        <f t="shared" si="5"/>
        <v>1723</v>
      </c>
      <c r="O46" s="10">
        <f t="shared" si="6"/>
        <v>1723</v>
      </c>
      <c r="P46" s="10">
        <f t="shared" si="7"/>
        <v>34167</v>
      </c>
      <c r="Q46" s="10">
        <f t="shared" si="8"/>
        <v>39336</v>
      </c>
    </row>
    <row r="47" spans="1:17" x14ac:dyDescent="0.25">
      <c r="A47" s="5">
        <v>46</v>
      </c>
      <c r="B47" s="6">
        <v>19358</v>
      </c>
      <c r="C47" s="6" t="s">
        <v>81</v>
      </c>
      <c r="D47" s="12" t="s">
        <v>53</v>
      </c>
      <c r="E47" s="6" t="s">
        <v>19</v>
      </c>
      <c r="F47" s="7">
        <v>34050</v>
      </c>
      <c r="G47" s="8">
        <f t="shared" ca="1" si="1"/>
        <v>34050</v>
      </c>
      <c r="H47" s="8" t="str">
        <f t="shared" ca="1" si="2"/>
        <v>Not Today</v>
      </c>
      <c r="I47" s="9">
        <f t="shared" ca="1" si="0"/>
        <v>24.967123287671232</v>
      </c>
      <c r="J47" s="7" t="s">
        <v>79</v>
      </c>
      <c r="K47" s="10">
        <v>36120</v>
      </c>
      <c r="L47" s="10">
        <f t="shared" si="3"/>
        <v>14448</v>
      </c>
      <c r="M47" s="10">
        <f t="shared" si="4"/>
        <v>21672</v>
      </c>
      <c r="N47" s="10">
        <f t="shared" si="5"/>
        <v>1734</v>
      </c>
      <c r="O47" s="10">
        <f t="shared" si="6"/>
        <v>1734</v>
      </c>
      <c r="P47" s="10">
        <f t="shared" si="7"/>
        <v>34386</v>
      </c>
      <c r="Q47" s="10">
        <f t="shared" si="8"/>
        <v>39588</v>
      </c>
    </row>
    <row r="48" spans="1:17" x14ac:dyDescent="0.25">
      <c r="A48" s="5">
        <v>47</v>
      </c>
      <c r="B48" s="6">
        <v>19725</v>
      </c>
      <c r="C48" s="6" t="s">
        <v>82</v>
      </c>
      <c r="D48" s="12" t="s">
        <v>24</v>
      </c>
      <c r="E48" s="6" t="s">
        <v>25</v>
      </c>
      <c r="F48" s="7">
        <v>34140</v>
      </c>
      <c r="G48" s="8" t="str">
        <f t="shared" ca="1" si="1"/>
        <v>Not This Month</v>
      </c>
      <c r="H48" s="8" t="str">
        <f t="shared" ca="1" si="2"/>
        <v>Not Today</v>
      </c>
      <c r="I48" s="9">
        <f t="shared" ca="1" si="0"/>
        <v>24.720547945205478</v>
      </c>
      <c r="J48" s="7" t="s">
        <v>79</v>
      </c>
      <c r="K48" s="10">
        <v>35780</v>
      </c>
      <c r="L48" s="10">
        <f t="shared" si="3"/>
        <v>14312</v>
      </c>
      <c r="M48" s="10">
        <f t="shared" si="4"/>
        <v>21468</v>
      </c>
      <c r="N48" s="10">
        <f t="shared" si="5"/>
        <v>1717</v>
      </c>
      <c r="O48" s="10">
        <f t="shared" si="6"/>
        <v>1717</v>
      </c>
      <c r="P48" s="10">
        <f t="shared" si="7"/>
        <v>34063</v>
      </c>
      <c r="Q48" s="10">
        <f t="shared" si="8"/>
        <v>39214</v>
      </c>
    </row>
    <row r="49" spans="1:17" x14ac:dyDescent="0.25">
      <c r="A49" s="5">
        <v>48</v>
      </c>
      <c r="B49" s="6">
        <v>20092</v>
      </c>
      <c r="C49" s="6" t="s">
        <v>83</v>
      </c>
      <c r="D49" s="12" t="s">
        <v>53</v>
      </c>
      <c r="E49" s="6" t="s">
        <v>19</v>
      </c>
      <c r="F49" s="7">
        <v>34456</v>
      </c>
      <c r="G49" s="8" t="str">
        <f t="shared" ca="1" si="1"/>
        <v>Not This Month</v>
      </c>
      <c r="H49" s="8" t="str">
        <f t="shared" ca="1" si="2"/>
        <v>Not Today</v>
      </c>
      <c r="I49" s="9">
        <f t="shared" ca="1" si="0"/>
        <v>23.854794520547944</v>
      </c>
      <c r="J49" s="7" t="s">
        <v>84</v>
      </c>
      <c r="K49" s="10">
        <v>30290</v>
      </c>
      <c r="L49" s="10">
        <f t="shared" si="3"/>
        <v>12116</v>
      </c>
      <c r="M49" s="10">
        <f t="shared" si="4"/>
        <v>18174</v>
      </c>
      <c r="N49" s="10">
        <f t="shared" si="5"/>
        <v>1454</v>
      </c>
      <c r="O49" s="10">
        <f t="shared" si="6"/>
        <v>1454</v>
      </c>
      <c r="P49" s="10">
        <f t="shared" si="7"/>
        <v>28836</v>
      </c>
      <c r="Q49" s="10">
        <f t="shared" si="8"/>
        <v>33198</v>
      </c>
    </row>
    <row r="50" spans="1:17" x14ac:dyDescent="0.25">
      <c r="A50" s="5">
        <v>49</v>
      </c>
      <c r="B50" s="6">
        <v>20459</v>
      </c>
      <c r="C50" s="6" t="s">
        <v>85</v>
      </c>
      <c r="D50" s="12" t="s">
        <v>34</v>
      </c>
      <c r="E50" s="6" t="s">
        <v>19</v>
      </c>
      <c r="F50" s="7">
        <v>34490</v>
      </c>
      <c r="G50" s="8" t="str">
        <f t="shared" ca="1" si="1"/>
        <v>Not This Month</v>
      </c>
      <c r="H50" s="8" t="str">
        <f t="shared" ca="1" si="2"/>
        <v>Not Today</v>
      </c>
      <c r="I50" s="9">
        <f t="shared" ca="1" si="0"/>
        <v>23.761643835616439</v>
      </c>
      <c r="J50" s="7" t="s">
        <v>84</v>
      </c>
      <c r="K50" s="10">
        <v>30890</v>
      </c>
      <c r="L50" s="10">
        <f t="shared" si="3"/>
        <v>12356</v>
      </c>
      <c r="M50" s="10">
        <f t="shared" si="4"/>
        <v>18534</v>
      </c>
      <c r="N50" s="10">
        <f t="shared" si="5"/>
        <v>1483</v>
      </c>
      <c r="O50" s="10">
        <f t="shared" si="6"/>
        <v>1483</v>
      </c>
      <c r="P50" s="10">
        <f t="shared" si="7"/>
        <v>29407</v>
      </c>
      <c r="Q50" s="10">
        <f t="shared" si="8"/>
        <v>33856</v>
      </c>
    </row>
    <row r="51" spans="1:17" x14ac:dyDescent="0.25">
      <c r="A51" s="5">
        <v>50</v>
      </c>
      <c r="B51" s="6">
        <v>20826</v>
      </c>
      <c r="C51" s="6" t="s">
        <v>86</v>
      </c>
      <c r="D51" s="12" t="s">
        <v>53</v>
      </c>
      <c r="E51" s="6" t="s">
        <v>19</v>
      </c>
      <c r="F51" s="7">
        <v>34547</v>
      </c>
      <c r="G51" s="8" t="str">
        <f t="shared" ca="1" si="1"/>
        <v>Not This Month</v>
      </c>
      <c r="H51" s="8" t="str">
        <f t="shared" ca="1" si="2"/>
        <v>Not Today</v>
      </c>
      <c r="I51" s="9">
        <f t="shared" ca="1" si="0"/>
        <v>23.605479452054794</v>
      </c>
      <c r="J51" s="7" t="s">
        <v>87</v>
      </c>
      <c r="K51" s="10">
        <v>25340</v>
      </c>
      <c r="L51" s="10">
        <f t="shared" si="3"/>
        <v>10136</v>
      </c>
      <c r="M51" s="10">
        <f t="shared" si="4"/>
        <v>15204</v>
      </c>
      <c r="N51" s="10">
        <f t="shared" si="5"/>
        <v>1216</v>
      </c>
      <c r="O51" s="10">
        <f t="shared" si="6"/>
        <v>1216</v>
      </c>
      <c r="P51" s="10">
        <f t="shared" si="7"/>
        <v>24124</v>
      </c>
      <c r="Q51" s="10">
        <f t="shared" si="8"/>
        <v>27772</v>
      </c>
    </row>
    <row r="52" spans="1:17" x14ac:dyDescent="0.25">
      <c r="A52" s="5">
        <v>51</v>
      </c>
      <c r="B52" s="6">
        <v>21193</v>
      </c>
      <c r="C52" s="6" t="s">
        <v>88</v>
      </c>
      <c r="D52" s="12" t="s">
        <v>41</v>
      </c>
      <c r="E52" s="6" t="s">
        <v>19</v>
      </c>
      <c r="F52" s="7">
        <v>35102</v>
      </c>
      <c r="G52" s="8" t="str">
        <f t="shared" ca="1" si="1"/>
        <v>Not This Month</v>
      </c>
      <c r="H52" s="8" t="str">
        <f t="shared" ca="1" si="2"/>
        <v>Not Today</v>
      </c>
      <c r="I52" s="9">
        <f t="shared" ca="1" si="0"/>
        <v>22.084931506849315</v>
      </c>
      <c r="J52" s="7" t="s">
        <v>87</v>
      </c>
      <c r="K52" s="10">
        <v>25670</v>
      </c>
      <c r="L52" s="10">
        <f t="shared" si="3"/>
        <v>10268</v>
      </c>
      <c r="M52" s="10">
        <f t="shared" si="4"/>
        <v>15402</v>
      </c>
      <c r="N52" s="10">
        <f t="shared" si="5"/>
        <v>1232</v>
      </c>
      <c r="O52" s="10">
        <f t="shared" si="6"/>
        <v>1232</v>
      </c>
      <c r="P52" s="10">
        <f t="shared" si="7"/>
        <v>24438</v>
      </c>
      <c r="Q52" s="10">
        <f t="shared" si="8"/>
        <v>28134</v>
      </c>
    </row>
    <row r="54" spans="1:17" x14ac:dyDescent="0.25">
      <c r="A54" s="13"/>
    </row>
  </sheetData>
  <autoFilter ref="A1:Q52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4"/>
  <sheetViews>
    <sheetView workbookViewId="0">
      <selection activeCell="G28" sqref="G28"/>
    </sheetView>
  </sheetViews>
  <sheetFormatPr defaultRowHeight="15" x14ac:dyDescent="0.25"/>
  <cols>
    <col min="1" max="1" width="25.7109375" customWidth="1"/>
    <col min="2" max="2" width="16.28515625" customWidth="1"/>
    <col min="3" max="3" width="15.7109375" customWidth="1"/>
    <col min="4" max="4" width="15.5703125" customWidth="1"/>
    <col min="5" max="5" width="19.28515625" customWidth="1"/>
    <col min="6" max="6" width="18.85546875" customWidth="1"/>
    <col min="7" max="7" width="14.5703125" customWidth="1"/>
    <col min="8" max="8" width="10.85546875" customWidth="1"/>
    <col min="9" max="20" width="10.42578125" customWidth="1"/>
    <col min="21" max="21" width="13.85546875" bestFit="1" customWidth="1"/>
    <col min="22" max="22" width="13.5703125" bestFit="1" customWidth="1"/>
    <col min="23" max="23" width="14.7109375" style="15" customWidth="1"/>
    <col min="24" max="24" width="20" style="15" bestFit="1" customWidth="1"/>
    <col min="25" max="25" width="12.140625" bestFit="1" customWidth="1"/>
    <col min="26" max="26" width="13.85546875" bestFit="1" customWidth="1"/>
    <col min="27" max="27" width="12.42578125" bestFit="1" customWidth="1"/>
    <col min="28" max="28" width="8.5703125" customWidth="1"/>
    <col min="29" max="29" width="12.7109375" bestFit="1" customWidth="1"/>
    <col min="30" max="30" width="9.5703125" bestFit="1" customWidth="1"/>
    <col min="31" max="31" width="12.7109375" bestFit="1" customWidth="1"/>
    <col min="32" max="32" width="12.140625" bestFit="1" customWidth="1"/>
    <col min="33" max="33" width="16.5703125" bestFit="1" customWidth="1"/>
    <col min="34" max="34" width="13.85546875" bestFit="1" customWidth="1"/>
    <col min="35" max="35" width="13.140625" bestFit="1" customWidth="1"/>
    <col min="36" max="36" width="10.140625" bestFit="1" customWidth="1"/>
    <col min="37" max="37" width="10" bestFit="1" customWidth="1"/>
    <col min="38" max="38" width="7.140625" customWidth="1"/>
    <col min="39" max="39" width="11.42578125" bestFit="1" customWidth="1"/>
    <col min="40" max="40" width="13.85546875" bestFit="1" customWidth="1"/>
    <col min="41" max="41" width="13.7109375" bestFit="1" customWidth="1"/>
    <col min="42" max="42" width="11.42578125" bestFit="1" customWidth="1"/>
    <col min="43" max="43" width="9" customWidth="1"/>
    <col min="44" max="44" width="13.5703125" bestFit="1" customWidth="1"/>
    <col min="45" max="45" width="9.85546875" bestFit="1" customWidth="1"/>
    <col min="46" max="46" width="12" bestFit="1" customWidth="1"/>
    <col min="47" max="47" width="13.42578125" bestFit="1" customWidth="1"/>
    <col min="48" max="48" width="16" bestFit="1" customWidth="1"/>
    <col min="49" max="49" width="12" bestFit="1" customWidth="1"/>
    <col min="50" max="50" width="12.7109375" bestFit="1" customWidth="1"/>
    <col min="51" max="51" width="15.42578125" bestFit="1" customWidth="1"/>
    <col min="52" max="52" width="10.7109375" bestFit="1" customWidth="1"/>
    <col min="53" max="53" width="15.42578125" bestFit="1" customWidth="1"/>
    <col min="54" max="54" width="11" bestFit="1" customWidth="1"/>
    <col min="55" max="55" width="11.42578125" bestFit="1" customWidth="1"/>
    <col min="56" max="56" width="12.85546875" bestFit="1" customWidth="1"/>
    <col min="57" max="57" width="13.42578125" bestFit="1" customWidth="1"/>
    <col min="58" max="58" width="14.28515625" bestFit="1" customWidth="1"/>
    <col min="60" max="60" width="12.7109375" bestFit="1" customWidth="1"/>
    <col min="61" max="61" width="11.5703125" bestFit="1" customWidth="1"/>
    <col min="62" max="62" width="10.28515625" bestFit="1" customWidth="1"/>
    <col min="63" max="63" width="13.7109375" bestFit="1" customWidth="1"/>
    <col min="64" max="64" width="11.85546875" bestFit="1" customWidth="1"/>
    <col min="65" max="65" width="12.7109375" bestFit="1" customWidth="1"/>
    <col min="66" max="66" width="11.7109375" bestFit="1" customWidth="1"/>
    <col min="67" max="67" width="11.28515625" bestFit="1" customWidth="1"/>
  </cols>
  <sheetData>
    <row r="1" spans="1:24" x14ac:dyDescent="0.25">
      <c r="B1" s="20" t="s">
        <v>89</v>
      </c>
      <c r="W1" s="14" t="s">
        <v>7</v>
      </c>
      <c r="X1" s="14" t="s">
        <v>90</v>
      </c>
    </row>
    <row r="2" spans="1:24" x14ac:dyDescent="0.25">
      <c r="A2" s="20" t="s">
        <v>91</v>
      </c>
      <c r="B2" t="s">
        <v>92</v>
      </c>
      <c r="C2" t="s">
        <v>93</v>
      </c>
      <c r="D2" t="s">
        <v>94</v>
      </c>
      <c r="E2" t="s">
        <v>95</v>
      </c>
      <c r="F2" t="s">
        <v>96</v>
      </c>
      <c r="G2" t="s">
        <v>97</v>
      </c>
      <c r="H2" t="s">
        <v>98</v>
      </c>
      <c r="W2" s="15" t="s">
        <v>91</v>
      </c>
      <c r="X2" s="15" t="s">
        <v>91</v>
      </c>
    </row>
    <row r="3" spans="1:24" x14ac:dyDescent="0.25">
      <c r="A3" s="16" t="s">
        <v>41</v>
      </c>
      <c r="B3" s="17">
        <v>188330</v>
      </c>
      <c r="C3" s="17">
        <v>75332</v>
      </c>
      <c r="D3" s="17">
        <v>112998</v>
      </c>
      <c r="E3" s="17">
        <v>9039</v>
      </c>
      <c r="F3" s="17">
        <v>9039</v>
      </c>
      <c r="G3" s="17">
        <v>179291</v>
      </c>
      <c r="H3" s="17">
        <v>206408</v>
      </c>
      <c r="W3" s="18">
        <v>33665</v>
      </c>
      <c r="X3" s="18" t="s">
        <v>99</v>
      </c>
    </row>
    <row r="4" spans="1:24" x14ac:dyDescent="0.25">
      <c r="A4" s="16" t="s">
        <v>53</v>
      </c>
      <c r="B4" s="17">
        <v>370280</v>
      </c>
      <c r="C4" s="17">
        <v>148112</v>
      </c>
      <c r="D4" s="17">
        <v>222168</v>
      </c>
      <c r="E4" s="17">
        <v>17774</v>
      </c>
      <c r="F4" s="17">
        <v>17774</v>
      </c>
      <c r="G4" s="17">
        <v>352506</v>
      </c>
      <c r="H4" s="17">
        <v>405828</v>
      </c>
      <c r="W4" s="19" t="s">
        <v>75</v>
      </c>
      <c r="X4" s="18">
        <v>32222</v>
      </c>
    </row>
    <row r="5" spans="1:24" x14ac:dyDescent="0.25">
      <c r="A5" s="16" t="s">
        <v>44</v>
      </c>
      <c r="B5" s="17">
        <v>199670</v>
      </c>
      <c r="C5" s="17">
        <v>79868</v>
      </c>
      <c r="D5" s="17">
        <v>119802</v>
      </c>
      <c r="E5" s="17">
        <v>9584</v>
      </c>
      <c r="F5" s="17">
        <v>9584</v>
      </c>
      <c r="G5" s="17">
        <v>190086</v>
      </c>
      <c r="H5" s="17">
        <v>218838</v>
      </c>
      <c r="W5" s="18" t="s">
        <v>100</v>
      </c>
      <c r="X5" s="19" t="s">
        <v>35</v>
      </c>
    </row>
    <row r="6" spans="1:24" x14ac:dyDescent="0.25">
      <c r="A6" s="16" t="s">
        <v>29</v>
      </c>
      <c r="B6" s="17">
        <v>305910</v>
      </c>
      <c r="C6" s="17">
        <v>122364</v>
      </c>
      <c r="D6" s="17">
        <v>183546</v>
      </c>
      <c r="E6" s="17">
        <v>14684</v>
      </c>
      <c r="F6" s="17">
        <v>14684</v>
      </c>
      <c r="G6" s="17">
        <v>291226</v>
      </c>
      <c r="H6" s="17">
        <v>335278</v>
      </c>
      <c r="X6" s="18">
        <v>32582</v>
      </c>
    </row>
    <row r="7" spans="1:24" x14ac:dyDescent="0.25">
      <c r="A7" s="16" t="s">
        <v>48</v>
      </c>
      <c r="B7" s="17">
        <v>171020</v>
      </c>
      <c r="C7" s="17">
        <v>68408</v>
      </c>
      <c r="D7" s="17">
        <v>102612</v>
      </c>
      <c r="E7" s="17">
        <v>8209</v>
      </c>
      <c r="F7" s="17">
        <v>8209</v>
      </c>
      <c r="G7" s="17">
        <v>162811</v>
      </c>
      <c r="H7" s="17">
        <v>187438</v>
      </c>
      <c r="X7" s="19" t="s">
        <v>43</v>
      </c>
    </row>
    <row r="8" spans="1:24" x14ac:dyDescent="0.25">
      <c r="A8" s="16" t="s">
        <v>24</v>
      </c>
      <c r="B8" s="17">
        <v>491200</v>
      </c>
      <c r="C8" s="17">
        <v>196480</v>
      </c>
      <c r="D8" s="17">
        <v>294720</v>
      </c>
      <c r="E8" s="17">
        <v>23577</v>
      </c>
      <c r="F8" s="17">
        <v>23577</v>
      </c>
      <c r="G8" s="17">
        <v>467623</v>
      </c>
      <c r="H8" s="17">
        <v>538354</v>
      </c>
      <c r="X8" s="18">
        <v>33312</v>
      </c>
    </row>
    <row r="9" spans="1:24" x14ac:dyDescent="0.25">
      <c r="A9" s="16" t="s">
        <v>34</v>
      </c>
      <c r="B9" s="17">
        <v>272410</v>
      </c>
      <c r="C9" s="17">
        <v>108964</v>
      </c>
      <c r="D9" s="17">
        <v>163446</v>
      </c>
      <c r="E9" s="17">
        <v>13075</v>
      </c>
      <c r="F9" s="17">
        <v>13075</v>
      </c>
      <c r="G9" s="17">
        <v>259335</v>
      </c>
      <c r="H9" s="17">
        <v>298560</v>
      </c>
      <c r="X9" s="19" t="s">
        <v>65</v>
      </c>
    </row>
    <row r="10" spans="1:24" x14ac:dyDescent="0.25">
      <c r="A10" s="16" t="s">
        <v>46</v>
      </c>
      <c r="B10" s="17">
        <v>336920</v>
      </c>
      <c r="C10" s="17">
        <v>134768</v>
      </c>
      <c r="D10" s="17">
        <v>202152</v>
      </c>
      <c r="E10" s="17">
        <v>16172</v>
      </c>
      <c r="F10" s="17">
        <v>16172</v>
      </c>
      <c r="G10" s="17">
        <v>320748</v>
      </c>
      <c r="H10" s="17">
        <v>369264</v>
      </c>
      <c r="X10" s="18">
        <v>33665</v>
      </c>
    </row>
    <row r="11" spans="1:24" x14ac:dyDescent="0.25">
      <c r="A11" s="16" t="s">
        <v>37</v>
      </c>
      <c r="B11" s="17">
        <v>139940</v>
      </c>
      <c r="C11" s="17">
        <v>55976</v>
      </c>
      <c r="D11" s="17">
        <v>83964</v>
      </c>
      <c r="E11" s="17">
        <v>6716</v>
      </c>
      <c r="F11" s="17">
        <v>6716</v>
      </c>
      <c r="G11" s="17">
        <v>133224</v>
      </c>
      <c r="H11" s="17">
        <v>153372</v>
      </c>
      <c r="X11" s="19" t="s">
        <v>75</v>
      </c>
    </row>
    <row r="12" spans="1:24" x14ac:dyDescent="0.25">
      <c r="A12" s="16" t="s">
        <v>18</v>
      </c>
      <c r="B12" s="17">
        <v>196040</v>
      </c>
      <c r="C12" s="17">
        <v>78416</v>
      </c>
      <c r="D12" s="17">
        <v>117624</v>
      </c>
      <c r="E12" s="17">
        <v>9409</v>
      </c>
      <c r="F12" s="17">
        <v>9409</v>
      </c>
      <c r="G12" s="17">
        <v>186631</v>
      </c>
      <c r="H12" s="17">
        <v>214858</v>
      </c>
      <c r="X12" s="18">
        <v>34050</v>
      </c>
    </row>
    <row r="13" spans="1:24" x14ac:dyDescent="0.25">
      <c r="A13" s="16" t="s">
        <v>100</v>
      </c>
      <c r="B13" s="17">
        <v>2671720</v>
      </c>
      <c r="C13" s="17">
        <v>1068688</v>
      </c>
      <c r="D13" s="17">
        <v>1603032</v>
      </c>
      <c r="E13" s="17">
        <v>128239</v>
      </c>
      <c r="F13" s="17">
        <v>128239</v>
      </c>
      <c r="G13" s="17">
        <v>2543481</v>
      </c>
      <c r="H13" s="17">
        <v>2928198</v>
      </c>
      <c r="X13" s="19" t="s">
        <v>81</v>
      </c>
    </row>
    <row r="14" spans="1:24" x14ac:dyDescent="0.25">
      <c r="X14" s="18" t="s">
        <v>100</v>
      </c>
    </row>
  </sheetData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Employee List</vt:lpstr>
      <vt:lpstr>Pivot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Puspendu</dc:creator>
  <cp:lastModifiedBy>Puspendu</cp:lastModifiedBy>
  <dcterms:created xsi:type="dcterms:W3CDTF">2018-03-04T10:02:01Z</dcterms:created>
  <dcterms:modified xsi:type="dcterms:W3CDTF">2018-03-04T10:03:50Z</dcterms:modified>
</cp:coreProperties>
</file>